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ricio Aquino\Desktop\"/>
    </mc:Choice>
  </mc:AlternateContent>
  <bookViews>
    <workbookView xWindow="0" yWindow="0" windowWidth="23040" windowHeight="9120" activeTab="4"/>
  </bookViews>
  <sheets>
    <sheet name="Quadro 1" sheetId="1" r:id="rId1"/>
    <sheet name="Quadro 2" sheetId="3" r:id="rId2"/>
    <sheet name="Tabela 01" sheetId="4" r:id="rId3"/>
    <sheet name="Tabela 02" sheetId="5" r:id="rId4"/>
    <sheet name="Tabela 03" sheetId="6" r:id="rId5"/>
    <sheet name="Plan2" sheetId="2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6" l="1"/>
  <c r="L24" i="6"/>
  <c r="K24" i="6"/>
  <c r="G24" i="6"/>
  <c r="F24" i="6"/>
  <c r="F26" i="6" s="1"/>
  <c r="G26" i="6" s="1"/>
  <c r="E24" i="6"/>
  <c r="E26" i="6" s="1"/>
  <c r="D26" i="6"/>
  <c r="M20" i="6"/>
  <c r="L20" i="6"/>
  <c r="K20" i="6"/>
  <c r="J20" i="6"/>
  <c r="J24" i="6" s="1"/>
  <c r="I20" i="6"/>
  <c r="I24" i="6" s="1"/>
  <c r="H20" i="6"/>
  <c r="H24" i="6" s="1"/>
  <c r="G20" i="6"/>
  <c r="F20" i="6"/>
  <c r="E20" i="6"/>
  <c r="D20" i="6"/>
  <c r="C20" i="6"/>
  <c r="C24" i="6"/>
  <c r="M15" i="6"/>
  <c r="L15" i="6"/>
  <c r="K15" i="6"/>
  <c r="J15" i="6"/>
  <c r="I15" i="6"/>
  <c r="H15" i="6"/>
  <c r="G15" i="6"/>
  <c r="F15" i="6"/>
  <c r="E15" i="6"/>
  <c r="D15" i="6"/>
  <c r="D24" i="6" s="1"/>
  <c r="C15" i="6"/>
  <c r="M9" i="6"/>
  <c r="L9" i="6"/>
  <c r="K9" i="6"/>
  <c r="J9" i="6"/>
  <c r="I9" i="6"/>
  <c r="H9" i="6"/>
  <c r="G9" i="6"/>
  <c r="F9" i="6"/>
  <c r="E9" i="6"/>
  <c r="D9" i="6"/>
  <c r="C9" i="6"/>
  <c r="M5" i="6"/>
  <c r="L5" i="6"/>
  <c r="K5" i="6"/>
  <c r="J5" i="6"/>
  <c r="I5" i="6"/>
  <c r="H5" i="6"/>
  <c r="G5" i="6"/>
  <c r="F5" i="6"/>
  <c r="E5" i="6"/>
  <c r="D5" i="6"/>
  <c r="C5" i="6"/>
  <c r="H17" i="5"/>
  <c r="G17" i="5"/>
  <c r="H12" i="5"/>
  <c r="G12" i="5"/>
  <c r="H5" i="5"/>
  <c r="G5" i="5"/>
  <c r="F17" i="5"/>
  <c r="F12" i="5"/>
  <c r="F5" i="5"/>
  <c r="D17" i="5"/>
  <c r="D12" i="5"/>
  <c r="D5" i="5"/>
  <c r="C17" i="5"/>
  <c r="C12" i="5"/>
  <c r="C5" i="5"/>
  <c r="M13" i="4"/>
  <c r="M5" i="4"/>
  <c r="L13" i="4"/>
  <c r="L5" i="4"/>
  <c r="K5" i="4"/>
  <c r="K13" i="4"/>
  <c r="J13" i="4"/>
  <c r="J5" i="4"/>
  <c r="I13" i="4"/>
  <c r="I5" i="4"/>
  <c r="H13" i="4"/>
  <c r="H5" i="4"/>
  <c r="F13" i="4"/>
  <c r="E13" i="4"/>
  <c r="D13" i="4"/>
  <c r="C13" i="4"/>
  <c r="F5" i="4"/>
  <c r="E5" i="4"/>
  <c r="D5" i="4"/>
  <c r="C5" i="4"/>
  <c r="H26" i="6" l="1"/>
  <c r="I26" i="6" s="1"/>
  <c r="J26" i="6" s="1"/>
  <c r="K26" i="6" s="1"/>
  <c r="L26" i="6" s="1"/>
  <c r="M26" i="6" s="1"/>
</calcChain>
</file>

<file path=xl/sharedStrings.xml><?xml version="1.0" encoding="utf-8"?>
<sst xmlns="http://schemas.openxmlformats.org/spreadsheetml/2006/main" count="114" uniqueCount="66">
  <si>
    <t>Quadro 01: Componetes Principais dos Controles Internos</t>
  </si>
  <si>
    <t>Controles Internos são um processo</t>
  </si>
  <si>
    <t>Com entradas conhecidas (objetivos de negócio, valores e missão), atividades são desempenhadas conforme procedimentos previamente definidos e geram saídas a ser mensuradas (produtos, serviços, documentos, análises e demonstrações), para se verificar o cumprimento daqueles objetivos;</t>
  </si>
  <si>
    <t>Controles Internos são uma responsabilidade da Administração</t>
  </si>
  <si>
    <t>Parte-se dos principais proprietários, mesmo aqueles representados na figura do Conselho de Administração, mas todos são responsáveis pele efetivação dos Controles Internos, principalmente a Diretoria e as Gerências funcionais;</t>
  </si>
  <si>
    <t>Objetivos dos Controles Internos</t>
  </si>
  <si>
    <t>Prover garantias razoáveis de que os objetivos, leis e normas são atendidas e que as Demonstrações Contábeis e demais relatórios reflitam a realidade dos negócios na data de sua emissão ao mercado, investidores e demais intressados.</t>
  </si>
  <si>
    <t>Fonte: elaborado pelos autores, adaptado de COSO (1994).</t>
  </si>
  <si>
    <t>Quadro 02: Indicadores de integração do Planejamento com o Sistema Orçamentário</t>
  </si>
  <si>
    <t>Práticas de Controle Interno</t>
  </si>
  <si>
    <t>Concordo Plenamente</t>
  </si>
  <si>
    <t>Concordo Parcialmente</t>
  </si>
  <si>
    <t>Não Concordo</t>
  </si>
  <si>
    <t>Discordo Parcialmente</t>
  </si>
  <si>
    <t>Discordo Totalmente</t>
  </si>
  <si>
    <t>2. O orçamento da organização é separado por área de custos.</t>
  </si>
  <si>
    <t>1. O orçamento da organização é elaborado pelos dirigentes, durante o planejamento anual nos meses de outubro a dezembro, com acompanhamento da execução mensal.</t>
  </si>
  <si>
    <t>3. O orçamento da organização é separado por áreas de atuação de ministérios.</t>
  </si>
  <si>
    <t>4. É estabelecido um plano de contas que classifique as despesas e as receitas por áreas/ministérios.</t>
  </si>
  <si>
    <t>7. Existe processo de monitoramento mensal de comparação entre a fixação orçamentária das despesas e a execução real dos gastos.</t>
  </si>
  <si>
    <t>8. Quando identificado valores executados a maior do que o previsto no período analisado, é feito uma projeção dos custos ao término da execução do projeto.</t>
  </si>
  <si>
    <t>9. Quando o total de gastos é maior do que previsto, é revisto os custos planejados redirecionando-os ao nível aceitável.</t>
  </si>
  <si>
    <t>10. Existem contas bancárias separadas para cada proejto/ministério ou área de atuação, para facilitar o controle financeiro e a prestação de contas.</t>
  </si>
  <si>
    <t>11. Existe a preocupação de se evitar movimentações financeiras entre rubricas de projetos/ministérios ou áreas de atuação.</t>
  </si>
  <si>
    <t>12. A organização elabora e controla um fluxo de caixa na frequência anual, semestral, trimestral e mensal e atualização e resultados alcançados são apresentados aos dirigentes pelo gestor responsável pelas contas, para análise, tomada de decisões e planejamento de ações.</t>
  </si>
  <si>
    <t>13. Em cada orçamento as receitas e os gastos, são demonstrando mensalmente as movimentações financeiras, formando o fluxo de caixa.</t>
  </si>
  <si>
    <t>14. Os gastos das ações do Planejamento são vinculados ao orçamento permitido à Gestão saber o custo de cada item a ser executado.</t>
  </si>
  <si>
    <t>X</t>
  </si>
  <si>
    <t>Fonte: Administração da Igreja</t>
  </si>
  <si>
    <r>
      <t>5. É estabelecido um controle por meio de aplicativo específico (</t>
    </r>
    <r>
      <rPr>
        <i/>
        <sz val="12"/>
        <color theme="1"/>
        <rFont val="Times New Roman"/>
        <family val="1"/>
      </rPr>
      <t>software</t>
    </r>
    <r>
      <rPr>
        <sz val="12"/>
        <color theme="1"/>
        <rFont val="Times New Roman"/>
        <family val="1"/>
      </rPr>
      <t>).</t>
    </r>
  </si>
  <si>
    <r>
      <t>6. É estabelecido um controle por meio de planilha eletrônica (</t>
    </r>
    <r>
      <rPr>
        <i/>
        <sz val="12"/>
        <color theme="1"/>
        <rFont val="Times New Roman"/>
        <family val="1"/>
      </rPr>
      <t>Excel</t>
    </r>
    <r>
      <rPr>
        <sz val="12"/>
        <color theme="1"/>
        <rFont val="Times New Roman"/>
        <family val="1"/>
      </rPr>
      <t>).</t>
    </r>
  </si>
  <si>
    <t>R$</t>
  </si>
  <si>
    <t>Entradas de Recursos</t>
  </si>
  <si>
    <t>Ofertas</t>
  </si>
  <si>
    <t>Dízimos</t>
  </si>
  <si>
    <t>Outras receitas</t>
  </si>
  <si>
    <t>Convênio CRA S/PMSP</t>
  </si>
  <si>
    <t>Empréstimos frequentadores</t>
  </si>
  <si>
    <t>Empréstimos bancários</t>
  </si>
  <si>
    <t>Saídas de Recursos</t>
  </si>
  <si>
    <t>Despesas gerais e administrativas</t>
  </si>
  <si>
    <t>Despesas com pessoal</t>
  </si>
  <si>
    <t>Despesas com prebendas pastorais</t>
  </si>
  <si>
    <t>Outras despesas</t>
  </si>
  <si>
    <t>Despesas com empréstimos frequentadores</t>
  </si>
  <si>
    <t>Despesas financeiras</t>
  </si>
  <si>
    <t>%</t>
  </si>
  <si>
    <t>Anual</t>
  </si>
  <si>
    <t>1º TRIMESTRE</t>
  </si>
  <si>
    <t>Fonte: Controles gerenciais da igreja</t>
  </si>
  <si>
    <t>Tabela 01: Análise Vertical dos períodos anuais e trimestrais - Índices</t>
  </si>
  <si>
    <t>Fonte: elaborado pelos autores a partir da análise de documentos.</t>
  </si>
  <si>
    <t>Resultado Operacional</t>
  </si>
  <si>
    <t>Resultado Não Operacional</t>
  </si>
  <si>
    <t>Resultado Financeiro</t>
  </si>
  <si>
    <t>Tabela 02: Recomposição Orçamentária por Atividades</t>
  </si>
  <si>
    <t>Recursos operacionais</t>
  </si>
  <si>
    <t>Gastos operacionais</t>
  </si>
  <si>
    <t>Recursos não operacionais</t>
  </si>
  <si>
    <t>Gastos não operacionais</t>
  </si>
  <si>
    <t>Geração de caixa</t>
  </si>
  <si>
    <t>Saldo da dívida</t>
  </si>
  <si>
    <t>1º</t>
  </si>
  <si>
    <t>Projeto</t>
  </si>
  <si>
    <t>Tabela 03: Fluxo de caixa projetado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</si>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</sst>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7" formatCode="_-* #,##0_-;\-* #,##0_-;_-* &quot;-&quot;??_-;_-@_-"/>
    <numFmt numFmtId="169" formatCode="#,##0_ ;\-#,##0\ 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0" xfId="0" applyFont="1" applyFill="1" applyBorder="1" applyAlignment="1">
      <alignment wrapText="1"/>
    </xf>
    <xf numFmtId="0" fontId="3" fillId="0" borderId="6" xfId="0" applyFont="1" applyBorder="1"/>
    <xf numFmtId="0" fontId="2" fillId="0" borderId="6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/>
    <xf numFmtId="167" fontId="3" fillId="0" borderId="2" xfId="0" applyNumberFormat="1" applyFont="1" applyBorder="1"/>
    <xf numFmtId="9" fontId="3" fillId="0" borderId="2" xfId="2" applyNumberFormat="1" applyFont="1" applyBorder="1" applyAlignment="1">
      <alignment horizontal="center"/>
    </xf>
    <xf numFmtId="0" fontId="2" fillId="0" borderId="2" xfId="0" applyFont="1" applyBorder="1"/>
    <xf numFmtId="167" fontId="2" fillId="0" borderId="0" xfId="1" applyNumberFormat="1" applyFont="1" applyBorder="1"/>
    <xf numFmtId="9" fontId="2" fillId="0" borderId="0" xfId="2" applyNumberFormat="1" applyFont="1" applyBorder="1" applyAlignment="1">
      <alignment horizontal="center"/>
    </xf>
    <xf numFmtId="9" fontId="2" fillId="0" borderId="0" xfId="2" applyFont="1" applyBorder="1" applyAlignment="1">
      <alignment horizontal="center"/>
    </xf>
    <xf numFmtId="169" fontId="3" fillId="0" borderId="2" xfId="0" applyNumberFormat="1" applyFont="1" applyBorder="1"/>
    <xf numFmtId="9" fontId="3" fillId="0" borderId="2" xfId="2" applyFont="1" applyBorder="1" applyAlignment="1">
      <alignment horizontal="center"/>
    </xf>
    <xf numFmtId="169" fontId="2" fillId="0" borderId="0" xfId="1" applyNumberFormat="1" applyFont="1" applyBorder="1"/>
    <xf numFmtId="169" fontId="2" fillId="0" borderId="0" xfId="0" applyNumberFormat="1" applyFont="1" applyBorder="1"/>
    <xf numFmtId="0" fontId="2" fillId="0" borderId="9" xfId="0" applyFont="1" applyBorder="1"/>
    <xf numFmtId="0" fontId="2" fillId="0" borderId="0" xfId="0" applyFont="1" applyAlignment="1">
      <alignment horizontal="center"/>
    </xf>
    <xf numFmtId="9" fontId="3" fillId="0" borderId="2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3" fillId="2" borderId="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/>
    <xf numFmtId="0" fontId="4" fillId="0" borderId="0" xfId="0" applyFont="1" applyBorder="1"/>
    <xf numFmtId="0" fontId="4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2" borderId="11" xfId="0" applyFont="1" applyFill="1" applyBorder="1"/>
    <xf numFmtId="0" fontId="2" fillId="2" borderId="7" xfId="0" applyFont="1" applyFill="1" applyBorder="1"/>
    <xf numFmtId="43" fontId="2" fillId="0" borderId="2" xfId="1" applyFont="1" applyBorder="1"/>
    <xf numFmtId="167" fontId="3" fillId="0" borderId="2" xfId="1" applyNumberFormat="1" applyFont="1" applyBorder="1"/>
    <xf numFmtId="167" fontId="3" fillId="0" borderId="0" xfId="1" applyNumberFormat="1" applyFont="1" applyBorder="1"/>
    <xf numFmtId="167" fontId="2" fillId="0" borderId="2" xfId="1" applyNumberFormat="1" applyFont="1" applyBorder="1"/>
    <xf numFmtId="167" fontId="3" fillId="0" borderId="12" xfId="1" applyNumberFormat="1" applyFont="1" applyBorder="1"/>
    <xf numFmtId="0" fontId="2" fillId="0" borderId="12" xfId="0" applyFont="1" applyBorder="1"/>
    <xf numFmtId="167" fontId="2" fillId="0" borderId="12" xfId="1" applyNumberFormat="1" applyFont="1" applyBorder="1"/>
    <xf numFmtId="0" fontId="2" fillId="0" borderId="0" xfId="0" applyFont="1" applyBorder="1" applyAlignment="1">
      <alignment horizontal="left" indent="1"/>
    </xf>
    <xf numFmtId="0" fontId="2" fillId="2" borderId="0" xfId="0" applyFont="1" applyFill="1" applyBorder="1" applyAlignment="1">
      <alignment horizontal="left" indent="1"/>
    </xf>
    <xf numFmtId="167" fontId="2" fillId="2" borderId="0" xfId="1" applyNumberFormat="1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7" fontId="3" fillId="4" borderId="0" xfId="0" applyNumberFormat="1" applyFont="1" applyFill="1" applyBorder="1" applyAlignment="1">
      <alignment horizontal="center"/>
    </xf>
    <xf numFmtId="167" fontId="3" fillId="3" borderId="12" xfId="0" applyNumberFormat="1" applyFont="1" applyFill="1" applyBorder="1"/>
    <xf numFmtId="0" fontId="3" fillId="3" borderId="12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17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workbookViewId="0">
      <selection activeCell="B6" sqref="B6"/>
    </sheetView>
  </sheetViews>
  <sheetFormatPr defaultRowHeight="14.4" x14ac:dyDescent="0.3"/>
  <cols>
    <col min="2" max="2" width="35.88671875" customWidth="1"/>
    <col min="3" max="3" width="60.6640625" customWidth="1"/>
  </cols>
  <sheetData>
    <row r="2" spans="2:3" ht="15.6" x14ac:dyDescent="0.3">
      <c r="B2" s="1" t="s">
        <v>0</v>
      </c>
      <c r="C2" s="1"/>
    </row>
    <row r="3" spans="2:3" ht="79.8" customHeight="1" x14ac:dyDescent="0.3">
      <c r="B3" s="2" t="s">
        <v>1</v>
      </c>
      <c r="C3" s="3" t="s">
        <v>2</v>
      </c>
    </row>
    <row r="4" spans="2:3" ht="62.4" x14ac:dyDescent="0.3">
      <c r="B4" s="4" t="s">
        <v>3</v>
      </c>
      <c r="C4" s="3" t="s">
        <v>4</v>
      </c>
    </row>
    <row r="5" spans="2:3" ht="62.4" x14ac:dyDescent="0.3">
      <c r="B5" s="2" t="s">
        <v>5</v>
      </c>
      <c r="C5" s="3" t="s">
        <v>6</v>
      </c>
    </row>
    <row r="6" spans="2:3" ht="15.6" x14ac:dyDescent="0.3">
      <c r="B6" s="1" t="s">
        <v>7</v>
      </c>
      <c r="C6" s="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"/>
  <sheetViews>
    <sheetView workbookViewId="0">
      <selection activeCell="B2" sqref="B2"/>
    </sheetView>
  </sheetViews>
  <sheetFormatPr defaultRowHeight="15.6" x14ac:dyDescent="0.3"/>
  <cols>
    <col min="1" max="1" width="4.88671875" style="8" customWidth="1"/>
    <col min="2" max="2" width="74.88671875" style="8" customWidth="1"/>
    <col min="3" max="3" width="12.77734375" style="8" customWidth="1"/>
    <col min="4" max="4" width="13.77734375" style="8" customWidth="1"/>
    <col min="5" max="5" width="12.44140625" style="8" customWidth="1"/>
    <col min="6" max="6" width="13.33203125" style="8" customWidth="1"/>
    <col min="7" max="7" width="12.77734375" style="8" customWidth="1"/>
    <col min="8" max="16384" width="8.88671875" style="8"/>
  </cols>
  <sheetData>
    <row r="2" spans="2:7" x14ac:dyDescent="0.3">
      <c r="B2" s="8" t="s">
        <v>8</v>
      </c>
    </row>
    <row r="4" spans="2:7" ht="46.8" x14ac:dyDescent="0.3">
      <c r="B4" s="5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14</v>
      </c>
    </row>
    <row r="5" spans="2:7" ht="46.8" x14ac:dyDescent="0.3">
      <c r="B5" s="3" t="s">
        <v>16</v>
      </c>
      <c r="C5" s="6"/>
      <c r="D5" s="6"/>
      <c r="E5" s="6"/>
      <c r="F5" s="6" t="s">
        <v>27</v>
      </c>
      <c r="G5" s="6"/>
    </row>
    <row r="6" spans="2:7" x14ac:dyDescent="0.3">
      <c r="B6" s="3" t="s">
        <v>15</v>
      </c>
      <c r="C6" s="6"/>
      <c r="D6" s="6"/>
      <c r="E6" s="6"/>
      <c r="F6" s="6" t="s">
        <v>27</v>
      </c>
      <c r="G6" s="6"/>
    </row>
    <row r="7" spans="2:7" x14ac:dyDescent="0.3">
      <c r="B7" s="3" t="s">
        <v>17</v>
      </c>
      <c r="C7" s="6"/>
      <c r="D7" s="6"/>
      <c r="E7" s="6"/>
      <c r="F7" s="6"/>
      <c r="G7" s="6" t="s">
        <v>27</v>
      </c>
    </row>
    <row r="8" spans="2:7" ht="31.2" x14ac:dyDescent="0.3">
      <c r="B8" s="3" t="s">
        <v>18</v>
      </c>
      <c r="C8" s="6"/>
      <c r="D8" s="6"/>
      <c r="E8" s="6"/>
      <c r="F8" s="6" t="s">
        <v>27</v>
      </c>
      <c r="G8" s="6"/>
    </row>
    <row r="9" spans="2:7" x14ac:dyDescent="0.3">
      <c r="B9" s="3" t="s">
        <v>29</v>
      </c>
      <c r="C9" s="6"/>
      <c r="D9" s="6"/>
      <c r="E9" s="6"/>
      <c r="F9" s="6"/>
      <c r="G9" s="6" t="s">
        <v>27</v>
      </c>
    </row>
    <row r="10" spans="2:7" x14ac:dyDescent="0.3">
      <c r="B10" s="3" t="s">
        <v>30</v>
      </c>
      <c r="C10" s="6"/>
      <c r="D10" s="6" t="s">
        <v>27</v>
      </c>
      <c r="E10" s="6"/>
      <c r="F10" s="6"/>
      <c r="G10" s="6"/>
    </row>
    <row r="11" spans="2:7" ht="31.2" x14ac:dyDescent="0.3">
      <c r="B11" s="3" t="s">
        <v>19</v>
      </c>
      <c r="C11" s="6"/>
      <c r="D11" s="6"/>
      <c r="E11" s="6"/>
      <c r="F11" s="6" t="s">
        <v>27</v>
      </c>
      <c r="G11" s="6"/>
    </row>
    <row r="12" spans="2:7" ht="31.2" x14ac:dyDescent="0.3">
      <c r="B12" s="3" t="s">
        <v>20</v>
      </c>
      <c r="C12" s="6"/>
      <c r="D12" s="6"/>
      <c r="E12" s="6"/>
      <c r="F12" s="6"/>
      <c r="G12" s="6" t="s">
        <v>27</v>
      </c>
    </row>
    <row r="13" spans="2:7" ht="31.2" x14ac:dyDescent="0.3">
      <c r="B13" s="3" t="s">
        <v>21</v>
      </c>
      <c r="C13" s="6"/>
      <c r="D13" s="6"/>
      <c r="E13" s="6"/>
      <c r="F13" s="6"/>
      <c r="G13" s="6" t="s">
        <v>27</v>
      </c>
    </row>
    <row r="14" spans="2:7" ht="31.2" x14ac:dyDescent="0.3">
      <c r="B14" s="3" t="s">
        <v>22</v>
      </c>
      <c r="C14" s="6"/>
      <c r="D14" s="6"/>
      <c r="E14" s="6"/>
      <c r="F14" s="6"/>
      <c r="G14" s="6" t="s">
        <v>27</v>
      </c>
    </row>
    <row r="15" spans="2:7" ht="31.2" x14ac:dyDescent="0.3">
      <c r="B15" s="3" t="s">
        <v>23</v>
      </c>
      <c r="C15" s="6"/>
      <c r="D15" s="6"/>
      <c r="E15" s="6"/>
      <c r="F15" s="6"/>
      <c r="G15" s="6" t="s">
        <v>27</v>
      </c>
    </row>
    <row r="16" spans="2:7" ht="62.4" x14ac:dyDescent="0.3">
      <c r="B16" s="3" t="s">
        <v>24</v>
      </c>
      <c r="C16" s="6"/>
      <c r="D16" s="6"/>
      <c r="E16" s="6" t="s">
        <v>27</v>
      </c>
      <c r="F16" s="6"/>
      <c r="G16" s="6"/>
    </row>
    <row r="17" spans="2:7" ht="31.2" x14ac:dyDescent="0.3">
      <c r="B17" s="3" t="s">
        <v>25</v>
      </c>
      <c r="C17" s="6"/>
      <c r="D17" s="6"/>
      <c r="E17" s="6" t="s">
        <v>27</v>
      </c>
      <c r="F17" s="6"/>
      <c r="G17" s="6"/>
    </row>
    <row r="18" spans="2:7" ht="31.2" x14ac:dyDescent="0.3">
      <c r="B18" s="3" t="s">
        <v>26</v>
      </c>
      <c r="C18" s="6"/>
      <c r="D18" s="6"/>
      <c r="E18" s="6"/>
      <c r="F18" s="6"/>
      <c r="G18" s="6" t="s">
        <v>27</v>
      </c>
    </row>
    <row r="19" spans="2:7" x14ac:dyDescent="0.3">
      <c r="B19" s="9" t="s">
        <v>28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4"/>
  <sheetViews>
    <sheetView showGridLines="0" topLeftCell="A4" workbookViewId="0">
      <selection activeCell="B24" sqref="B24"/>
    </sheetView>
  </sheetViews>
  <sheetFormatPr defaultRowHeight="15.6" x14ac:dyDescent="0.3"/>
  <cols>
    <col min="1" max="1" width="8.88671875" style="1"/>
    <col min="2" max="2" width="37.21875" style="1" bestFit="1" customWidth="1"/>
    <col min="3" max="3" width="11.5546875" style="1" bestFit="1" customWidth="1"/>
    <col min="4" max="4" width="6.33203125" style="25" bestFit="1" customWidth="1"/>
    <col min="5" max="5" width="11.5546875" style="1" bestFit="1" customWidth="1"/>
    <col min="6" max="6" width="6.33203125" style="25" bestFit="1" customWidth="1"/>
    <col min="7" max="7" width="3.88671875" style="1" customWidth="1"/>
    <col min="8" max="8" width="11.5546875" style="1" bestFit="1" customWidth="1"/>
    <col min="9" max="9" width="9.109375" style="25" bestFit="1" customWidth="1"/>
    <col min="10" max="10" width="9.77734375" style="1" bestFit="1" customWidth="1"/>
    <col min="11" max="11" width="9.109375" style="25" bestFit="1" customWidth="1"/>
    <col min="12" max="12" width="9.77734375" style="1" bestFit="1" customWidth="1"/>
    <col min="13" max="13" width="9.109375" style="25" bestFit="1" customWidth="1"/>
    <col min="14" max="14" width="0.88671875" style="1" customWidth="1"/>
    <col min="15" max="16384" width="8.88671875" style="1"/>
  </cols>
  <sheetData>
    <row r="2" spans="2:14" ht="16.2" thickBot="1" x14ac:dyDescent="0.35">
      <c r="B2" s="31" t="s">
        <v>31</v>
      </c>
      <c r="C2" s="27" t="s">
        <v>47</v>
      </c>
      <c r="D2" s="27"/>
      <c r="E2" s="27"/>
      <c r="F2" s="27"/>
      <c r="G2" s="28"/>
      <c r="H2" s="27" t="s">
        <v>48</v>
      </c>
      <c r="I2" s="27"/>
      <c r="J2" s="27"/>
      <c r="K2" s="27"/>
      <c r="L2" s="27"/>
      <c r="M2" s="27"/>
      <c r="N2" s="40"/>
    </row>
    <row r="3" spans="2:14" x14ac:dyDescent="0.3">
      <c r="B3" s="32"/>
      <c r="C3" s="29">
        <v>2016</v>
      </c>
      <c r="D3" s="29" t="s">
        <v>46</v>
      </c>
      <c r="E3" s="29">
        <v>2017</v>
      </c>
      <c r="F3" s="29" t="s">
        <v>46</v>
      </c>
      <c r="G3" s="30"/>
      <c r="H3" s="29">
        <v>2016</v>
      </c>
      <c r="I3" s="29" t="s">
        <v>46</v>
      </c>
      <c r="J3" s="29">
        <v>2017</v>
      </c>
      <c r="K3" s="29" t="s">
        <v>46</v>
      </c>
      <c r="L3" s="29">
        <v>2018</v>
      </c>
      <c r="M3" s="29" t="s">
        <v>46</v>
      </c>
      <c r="N3" s="41"/>
    </row>
    <row r="4" spans="2:14" x14ac:dyDescent="0.3">
      <c r="B4" s="11"/>
      <c r="C4" s="8"/>
      <c r="D4" s="12"/>
      <c r="E4" s="8"/>
      <c r="F4" s="12"/>
      <c r="G4" s="8"/>
      <c r="H4" s="8"/>
      <c r="I4" s="12"/>
      <c r="J4" s="8"/>
      <c r="K4" s="12"/>
      <c r="L4" s="8"/>
      <c r="M4" s="12"/>
      <c r="N4" s="13"/>
    </row>
    <row r="5" spans="2:14" ht="16.2" thickBot="1" x14ac:dyDescent="0.35">
      <c r="B5" s="10" t="s">
        <v>32</v>
      </c>
      <c r="C5" s="14">
        <f>SUM(C6:C11)</f>
        <v>1350995</v>
      </c>
      <c r="D5" s="15">
        <f>SUM(D6:D11)</f>
        <v>1</v>
      </c>
      <c r="E5" s="14">
        <f>SUM(E6:E11)</f>
        <v>1280269</v>
      </c>
      <c r="F5" s="15">
        <f>SUM(F6:F11)</f>
        <v>1</v>
      </c>
      <c r="G5" s="16"/>
      <c r="H5" s="14">
        <f>SUM(H6:H11)</f>
        <v>336336</v>
      </c>
      <c r="I5" s="21">
        <f>SUM(I6:I11)</f>
        <v>1</v>
      </c>
      <c r="J5" s="14">
        <f>SUM(J6:J11)</f>
        <v>344144</v>
      </c>
      <c r="K5" s="26">
        <f>SUM(K6:K11)</f>
        <v>1</v>
      </c>
      <c r="L5" s="14">
        <f>SUM(L6:L11)</f>
        <v>385174</v>
      </c>
      <c r="M5" s="26">
        <f>SUM(M6:M11)</f>
        <v>1</v>
      </c>
      <c r="N5" s="13"/>
    </row>
    <row r="6" spans="2:14" x14ac:dyDescent="0.3">
      <c r="B6" s="11" t="s">
        <v>34</v>
      </c>
      <c r="C6" s="17">
        <v>569333</v>
      </c>
      <c r="D6" s="18">
        <v>0.43</v>
      </c>
      <c r="E6" s="17">
        <v>613753</v>
      </c>
      <c r="F6" s="19">
        <v>0.49</v>
      </c>
      <c r="G6" s="8"/>
      <c r="H6" s="17">
        <v>150883</v>
      </c>
      <c r="I6" s="19">
        <v>0.45</v>
      </c>
      <c r="J6" s="17">
        <v>172319</v>
      </c>
      <c r="K6" s="19">
        <v>0.5</v>
      </c>
      <c r="L6" s="17">
        <v>202225</v>
      </c>
      <c r="M6" s="19">
        <v>0.53</v>
      </c>
      <c r="N6" s="13"/>
    </row>
    <row r="7" spans="2:14" x14ac:dyDescent="0.3">
      <c r="B7" s="11" t="s">
        <v>33</v>
      </c>
      <c r="C7" s="17">
        <v>109652</v>
      </c>
      <c r="D7" s="18">
        <v>0.08</v>
      </c>
      <c r="E7" s="17">
        <v>48320</v>
      </c>
      <c r="F7" s="19">
        <v>0.04</v>
      </c>
      <c r="G7" s="8"/>
      <c r="H7" s="17">
        <v>24908</v>
      </c>
      <c r="I7" s="19">
        <v>7.0000000000000007E-2</v>
      </c>
      <c r="J7" s="17">
        <v>0</v>
      </c>
      <c r="K7" s="19">
        <v>0</v>
      </c>
      <c r="L7" s="17">
        <v>0</v>
      </c>
      <c r="M7" s="19">
        <v>0</v>
      </c>
      <c r="N7" s="13"/>
    </row>
    <row r="8" spans="2:14" x14ac:dyDescent="0.3">
      <c r="B8" s="11" t="s">
        <v>35</v>
      </c>
      <c r="C8" s="17">
        <v>69434</v>
      </c>
      <c r="D8" s="18">
        <v>0.05</v>
      </c>
      <c r="E8" s="17">
        <v>65135</v>
      </c>
      <c r="F8" s="19">
        <v>0.05</v>
      </c>
      <c r="G8" s="8"/>
      <c r="H8" s="17">
        <v>40284</v>
      </c>
      <c r="I8" s="19">
        <v>0.12</v>
      </c>
      <c r="J8" s="17">
        <v>7590</v>
      </c>
      <c r="K8" s="19">
        <v>0.02</v>
      </c>
      <c r="L8" s="17">
        <v>9391</v>
      </c>
      <c r="M8" s="19">
        <v>0.02</v>
      </c>
      <c r="N8" s="13"/>
    </row>
    <row r="9" spans="2:14" x14ac:dyDescent="0.3">
      <c r="B9" s="11" t="s">
        <v>36</v>
      </c>
      <c r="C9" s="17">
        <v>245701</v>
      </c>
      <c r="D9" s="18">
        <v>0.18</v>
      </c>
      <c r="E9" s="17">
        <v>222963</v>
      </c>
      <c r="F9" s="19">
        <v>0.17</v>
      </c>
      <c r="G9" s="8"/>
      <c r="H9" s="17">
        <v>0</v>
      </c>
      <c r="I9" s="19">
        <v>0</v>
      </c>
      <c r="J9" s="17">
        <v>123625</v>
      </c>
      <c r="K9" s="19">
        <v>0.36</v>
      </c>
      <c r="L9" s="17">
        <v>140001</v>
      </c>
      <c r="M9" s="19">
        <v>0.36</v>
      </c>
      <c r="N9" s="13"/>
    </row>
    <row r="10" spans="2:14" x14ac:dyDescent="0.3">
      <c r="B10" s="11" t="s">
        <v>37</v>
      </c>
      <c r="C10" s="17">
        <v>193182</v>
      </c>
      <c r="D10" s="18">
        <v>0.14000000000000001</v>
      </c>
      <c r="E10" s="17">
        <v>312068</v>
      </c>
      <c r="F10" s="19">
        <v>0.24</v>
      </c>
      <c r="G10" s="8"/>
      <c r="H10" s="17">
        <v>94544</v>
      </c>
      <c r="I10" s="19">
        <v>0.28000000000000003</v>
      </c>
      <c r="J10" s="17">
        <v>40610</v>
      </c>
      <c r="K10" s="19">
        <v>0.12</v>
      </c>
      <c r="L10" s="17">
        <v>33557</v>
      </c>
      <c r="M10" s="19">
        <v>0.09</v>
      </c>
      <c r="N10" s="13"/>
    </row>
    <row r="11" spans="2:14" x14ac:dyDescent="0.3">
      <c r="B11" s="11" t="s">
        <v>38</v>
      </c>
      <c r="C11" s="17">
        <v>163693</v>
      </c>
      <c r="D11" s="18">
        <v>0.12</v>
      </c>
      <c r="E11" s="17">
        <v>18030</v>
      </c>
      <c r="F11" s="19">
        <v>0.01</v>
      </c>
      <c r="G11" s="8"/>
      <c r="H11" s="17">
        <v>25717</v>
      </c>
      <c r="I11" s="19">
        <v>0.08</v>
      </c>
      <c r="J11" s="17">
        <v>0</v>
      </c>
      <c r="K11" s="19">
        <v>0</v>
      </c>
      <c r="L11" s="17">
        <v>0</v>
      </c>
      <c r="M11" s="19">
        <v>0</v>
      </c>
      <c r="N11" s="13"/>
    </row>
    <row r="12" spans="2:14" x14ac:dyDescent="0.3">
      <c r="B12" s="11"/>
      <c r="C12" s="8"/>
      <c r="D12" s="12"/>
      <c r="E12" s="8"/>
      <c r="F12" s="12"/>
      <c r="G12" s="8"/>
      <c r="H12" s="8"/>
      <c r="I12" s="12"/>
      <c r="J12" s="8"/>
      <c r="K12" s="12"/>
      <c r="L12" s="8"/>
      <c r="M12" s="12"/>
      <c r="N12" s="13"/>
    </row>
    <row r="13" spans="2:14" ht="16.2" thickBot="1" x14ac:dyDescent="0.35">
      <c r="B13" s="10" t="s">
        <v>39</v>
      </c>
      <c r="C13" s="20">
        <f>SUM(C14:C19)</f>
        <v>-1344336</v>
      </c>
      <c r="D13" s="21">
        <f>SUM(D14:D19)</f>
        <v>1</v>
      </c>
      <c r="E13" s="20">
        <f>SUM(E14:E19)</f>
        <v>-1088598</v>
      </c>
      <c r="F13" s="21">
        <f>SUM(F14:F19)</f>
        <v>1</v>
      </c>
      <c r="G13" s="16"/>
      <c r="H13" s="20">
        <f>SUM(H14:H19)</f>
        <v>-366729</v>
      </c>
      <c r="I13" s="21">
        <f>SUM(I14:I19)</f>
        <v>1.0000000000000002</v>
      </c>
      <c r="J13" s="20">
        <f>SUM(J14:J19)</f>
        <v>-156437</v>
      </c>
      <c r="K13" s="26">
        <f>SUM(K14:K19)</f>
        <v>1</v>
      </c>
      <c r="L13" s="20">
        <f>SUM(L14:L19)</f>
        <v>-310638</v>
      </c>
      <c r="M13" s="26">
        <f>SUM(M14:M19)</f>
        <v>0.99999999999999989</v>
      </c>
      <c r="N13" s="13"/>
    </row>
    <row r="14" spans="2:14" x14ac:dyDescent="0.3">
      <c r="B14" s="11" t="s">
        <v>40</v>
      </c>
      <c r="C14" s="22">
        <v>-263357</v>
      </c>
      <c r="D14" s="19">
        <v>0.2</v>
      </c>
      <c r="E14" s="22">
        <v>-186594</v>
      </c>
      <c r="F14" s="19">
        <v>0.18</v>
      </c>
      <c r="G14" s="8"/>
      <c r="H14" s="22">
        <v>-100042</v>
      </c>
      <c r="I14" s="19">
        <v>0.28000000000000003</v>
      </c>
      <c r="J14" s="22">
        <v>-40162</v>
      </c>
      <c r="K14" s="19">
        <v>0.26</v>
      </c>
      <c r="L14" s="22">
        <v>-46109</v>
      </c>
      <c r="M14" s="19">
        <v>0.15</v>
      </c>
      <c r="N14" s="13"/>
    </row>
    <row r="15" spans="2:14" x14ac:dyDescent="0.3">
      <c r="B15" s="11" t="s">
        <v>41</v>
      </c>
      <c r="C15" s="22">
        <v>-204953</v>
      </c>
      <c r="D15" s="19">
        <v>0.15</v>
      </c>
      <c r="E15" s="22">
        <v>-122855</v>
      </c>
      <c r="F15" s="19">
        <v>0.11</v>
      </c>
      <c r="G15" s="8"/>
      <c r="H15" s="22">
        <v>-66214</v>
      </c>
      <c r="I15" s="19">
        <v>0.18</v>
      </c>
      <c r="J15" s="22">
        <v>-30446</v>
      </c>
      <c r="K15" s="19">
        <v>0.19</v>
      </c>
      <c r="L15" s="22">
        <v>-40039</v>
      </c>
      <c r="M15" s="19">
        <v>0.13</v>
      </c>
      <c r="N15" s="13"/>
    </row>
    <row r="16" spans="2:14" x14ac:dyDescent="0.3">
      <c r="B16" s="11" t="s">
        <v>42</v>
      </c>
      <c r="C16" s="22">
        <v>-226057</v>
      </c>
      <c r="D16" s="19">
        <v>0.17</v>
      </c>
      <c r="E16" s="22">
        <v>-263754</v>
      </c>
      <c r="F16" s="19">
        <v>0.24</v>
      </c>
      <c r="G16" s="8"/>
      <c r="H16" s="22">
        <v>-34757</v>
      </c>
      <c r="I16" s="19">
        <v>0.09</v>
      </c>
      <c r="J16" s="22">
        <v>-41252</v>
      </c>
      <c r="K16" s="19">
        <v>0.26</v>
      </c>
      <c r="L16" s="22">
        <v>-68143</v>
      </c>
      <c r="M16" s="19">
        <v>0.22</v>
      </c>
      <c r="N16" s="13"/>
    </row>
    <row r="17" spans="2:14" x14ac:dyDescent="0.3">
      <c r="B17" s="11" t="s">
        <v>43</v>
      </c>
      <c r="C17" s="22">
        <v>-48632</v>
      </c>
      <c r="D17" s="19">
        <v>0.04</v>
      </c>
      <c r="E17" s="22">
        <v>-37128</v>
      </c>
      <c r="F17" s="19">
        <v>0.03</v>
      </c>
      <c r="G17" s="8"/>
      <c r="H17" s="22">
        <v>-17219</v>
      </c>
      <c r="I17" s="19">
        <v>0.05</v>
      </c>
      <c r="J17" s="22">
        <v>-7912</v>
      </c>
      <c r="K17" s="19">
        <v>0.05</v>
      </c>
      <c r="L17" s="23">
        <v>-27776</v>
      </c>
      <c r="M17" s="19">
        <v>0.09</v>
      </c>
      <c r="N17" s="13"/>
    </row>
    <row r="18" spans="2:14" x14ac:dyDescent="0.3">
      <c r="B18" s="11" t="s">
        <v>44</v>
      </c>
      <c r="C18" s="22">
        <v>-514296</v>
      </c>
      <c r="D18" s="19">
        <v>0.38</v>
      </c>
      <c r="E18" s="22">
        <v>-382309</v>
      </c>
      <c r="F18" s="19">
        <v>0.35</v>
      </c>
      <c r="G18" s="8"/>
      <c r="H18" s="22">
        <v>-114960</v>
      </c>
      <c r="I18" s="19">
        <v>0.31</v>
      </c>
      <c r="J18" s="22">
        <v>-30896</v>
      </c>
      <c r="K18" s="19">
        <v>0.2</v>
      </c>
      <c r="L18" s="22">
        <v>-100557</v>
      </c>
      <c r="M18" s="19">
        <v>0.32</v>
      </c>
      <c r="N18" s="13"/>
    </row>
    <row r="19" spans="2:14" x14ac:dyDescent="0.3">
      <c r="B19" s="11" t="s">
        <v>45</v>
      </c>
      <c r="C19" s="22">
        <v>-87041</v>
      </c>
      <c r="D19" s="19">
        <v>0.06</v>
      </c>
      <c r="E19" s="22">
        <v>-95958</v>
      </c>
      <c r="F19" s="19">
        <v>0.09</v>
      </c>
      <c r="G19" s="8"/>
      <c r="H19" s="22">
        <v>-33537</v>
      </c>
      <c r="I19" s="19">
        <v>0.09</v>
      </c>
      <c r="J19" s="22">
        <v>-5769</v>
      </c>
      <c r="K19" s="19">
        <v>0.04</v>
      </c>
      <c r="L19" s="22">
        <v>-28014</v>
      </c>
      <c r="M19" s="19">
        <v>0.09</v>
      </c>
      <c r="N19" s="13"/>
    </row>
    <row r="20" spans="2:14" ht="8.4" customHeight="1" x14ac:dyDescent="0.3">
      <c r="B20" s="11"/>
      <c r="C20" s="8"/>
      <c r="D20" s="12"/>
      <c r="E20" s="8"/>
      <c r="F20" s="12"/>
      <c r="G20" s="8"/>
      <c r="H20" s="8"/>
      <c r="I20" s="12"/>
      <c r="J20" s="8"/>
      <c r="K20" s="12"/>
      <c r="L20" s="8"/>
      <c r="M20" s="12"/>
      <c r="N20" s="13"/>
    </row>
    <row r="21" spans="2:14" x14ac:dyDescent="0.3">
      <c r="B21" s="37" t="s">
        <v>49</v>
      </c>
      <c r="C21" s="24"/>
      <c r="D21" s="38"/>
      <c r="E21" s="24"/>
      <c r="F21" s="38"/>
      <c r="G21" s="24"/>
      <c r="H21" s="24"/>
      <c r="I21" s="38"/>
      <c r="J21" s="24"/>
      <c r="K21" s="38"/>
      <c r="L21" s="24"/>
      <c r="M21" s="38"/>
      <c r="N21" s="39"/>
    </row>
    <row r="23" spans="2:14" x14ac:dyDescent="0.3">
      <c r="B23" s="1" t="s">
        <v>50</v>
      </c>
    </row>
    <row r="24" spans="2:14" x14ac:dyDescent="0.3">
      <c r="B24" s="1" t="s">
        <v>51</v>
      </c>
    </row>
  </sheetData>
  <mergeCells count="3">
    <mergeCell ref="C2:F2"/>
    <mergeCell ref="H2:M2"/>
    <mergeCell ref="B2:B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showGridLines="0" topLeftCell="A8" workbookViewId="0">
      <selection activeCell="G27" sqref="G27"/>
    </sheetView>
  </sheetViews>
  <sheetFormatPr defaultRowHeight="15.6" x14ac:dyDescent="0.3"/>
  <cols>
    <col min="1" max="1" width="8.88671875" style="1"/>
    <col min="2" max="2" width="39.5546875" style="1" bestFit="1" customWidth="1"/>
    <col min="3" max="4" width="11.5546875" style="1" bestFit="1" customWidth="1"/>
    <col min="5" max="5" width="3.88671875" style="1" customWidth="1"/>
    <col min="6" max="6" width="11.5546875" style="1" bestFit="1" customWidth="1"/>
    <col min="7" max="7" width="11.44140625" style="1" bestFit="1" customWidth="1"/>
    <col min="8" max="8" width="9.77734375" style="1" bestFit="1" customWidth="1"/>
    <col min="9" max="9" width="0.88671875" style="1" customWidth="1"/>
    <col min="10" max="16384" width="8.88671875" style="1"/>
  </cols>
  <sheetData>
    <row r="2" spans="2:9" ht="16.2" thickBot="1" x14ac:dyDescent="0.35">
      <c r="B2" s="31" t="s">
        <v>31</v>
      </c>
      <c r="C2" s="27" t="s">
        <v>47</v>
      </c>
      <c r="D2" s="27"/>
      <c r="E2" s="28"/>
      <c r="F2" s="27" t="s">
        <v>48</v>
      </c>
      <c r="G2" s="27"/>
      <c r="H2" s="27"/>
      <c r="I2" s="40"/>
    </row>
    <row r="3" spans="2:9" x14ac:dyDescent="0.3">
      <c r="B3" s="32"/>
      <c r="C3" s="29">
        <v>2016</v>
      </c>
      <c r="D3" s="29">
        <v>2017</v>
      </c>
      <c r="E3" s="30"/>
      <c r="F3" s="29">
        <v>2016</v>
      </c>
      <c r="G3" s="29">
        <v>2017</v>
      </c>
      <c r="H3" s="29">
        <v>2018</v>
      </c>
      <c r="I3" s="41"/>
    </row>
    <row r="4" spans="2:9" x14ac:dyDescent="0.3">
      <c r="B4" s="11"/>
      <c r="C4" s="8"/>
      <c r="D4" s="8"/>
      <c r="E4" s="8"/>
      <c r="F4" s="8"/>
      <c r="G4" s="8"/>
      <c r="H4" s="8"/>
      <c r="I4" s="13"/>
    </row>
    <row r="5" spans="2:9" ht="16.2" thickBot="1" x14ac:dyDescent="0.35">
      <c r="B5" s="10" t="s">
        <v>52</v>
      </c>
      <c r="C5" s="43">
        <f>SUM(C6:C10)</f>
        <v>473730</v>
      </c>
      <c r="D5" s="43">
        <f>SUM(D6:D10)</f>
        <v>426326</v>
      </c>
      <c r="E5" s="42"/>
      <c r="F5" s="43">
        <f>SUM(F6:F10)</f>
        <v>164049</v>
      </c>
      <c r="G5" s="43">
        <f t="shared" ref="G5:H5" si="0">SUM(G6:G10)</f>
        <v>130745</v>
      </c>
      <c r="H5" s="43">
        <f t="shared" si="0"/>
        <v>115697</v>
      </c>
      <c r="I5" s="13"/>
    </row>
    <row r="6" spans="2:9" x14ac:dyDescent="0.3">
      <c r="B6" s="11" t="s">
        <v>34</v>
      </c>
      <c r="C6" s="17">
        <v>569333</v>
      </c>
      <c r="D6" s="17">
        <v>613753</v>
      </c>
      <c r="E6" s="8"/>
      <c r="F6" s="17">
        <v>150833</v>
      </c>
      <c r="G6" s="17">
        <v>172319</v>
      </c>
      <c r="H6" s="17">
        <v>202225</v>
      </c>
      <c r="I6" s="13"/>
    </row>
    <row r="7" spans="2:9" x14ac:dyDescent="0.3">
      <c r="B7" s="11" t="s">
        <v>33</v>
      </c>
      <c r="C7" s="17">
        <v>109652</v>
      </c>
      <c r="D7" s="17">
        <v>48320</v>
      </c>
      <c r="E7" s="8"/>
      <c r="F7" s="17">
        <v>24908</v>
      </c>
      <c r="G7" s="17">
        <v>0</v>
      </c>
      <c r="H7" s="17">
        <v>0</v>
      </c>
      <c r="I7" s="13"/>
    </row>
    <row r="8" spans="2:9" x14ac:dyDescent="0.3">
      <c r="B8" s="11" t="s">
        <v>35</v>
      </c>
      <c r="C8" s="17">
        <v>69434</v>
      </c>
      <c r="D8" s="17">
        <v>65135</v>
      </c>
      <c r="E8" s="8"/>
      <c r="F8" s="17">
        <v>40284</v>
      </c>
      <c r="G8" s="17">
        <v>7590</v>
      </c>
      <c r="H8" s="17">
        <v>9391</v>
      </c>
      <c r="I8" s="13"/>
    </row>
    <row r="9" spans="2:9" x14ac:dyDescent="0.3">
      <c r="B9" s="11" t="s">
        <v>42</v>
      </c>
      <c r="C9" s="22">
        <v>-226057</v>
      </c>
      <c r="D9" s="22">
        <v>-263754</v>
      </c>
      <c r="E9" s="8"/>
      <c r="F9" s="17">
        <v>-34757</v>
      </c>
      <c r="G9" s="17">
        <v>-41252</v>
      </c>
      <c r="H9" s="17">
        <v>-68143</v>
      </c>
      <c r="I9" s="13"/>
    </row>
    <row r="10" spans="2:9" x14ac:dyDescent="0.3">
      <c r="B10" s="11" t="s">
        <v>43</v>
      </c>
      <c r="C10" s="22">
        <v>-48632</v>
      </c>
      <c r="D10" s="22">
        <v>-37128</v>
      </c>
      <c r="E10" s="8"/>
      <c r="F10" s="22">
        <v>-17219</v>
      </c>
      <c r="G10" s="22">
        <v>-7912</v>
      </c>
      <c r="H10" s="23">
        <v>-27776</v>
      </c>
      <c r="I10" s="13"/>
    </row>
    <row r="11" spans="2:9" x14ac:dyDescent="0.3">
      <c r="B11" s="11"/>
      <c r="C11" s="8"/>
      <c r="D11" s="8"/>
      <c r="E11" s="8"/>
      <c r="F11" s="8"/>
      <c r="G11" s="8"/>
      <c r="H11" s="8"/>
      <c r="I11" s="13"/>
    </row>
    <row r="12" spans="2:9" ht="16.2" thickBot="1" x14ac:dyDescent="0.35">
      <c r="B12" s="10" t="s">
        <v>53</v>
      </c>
      <c r="C12" s="20">
        <f>SUM(C13:C15)</f>
        <v>-222609</v>
      </c>
      <c r="D12" s="20">
        <f>SUM(D13:D15)</f>
        <v>-86486</v>
      </c>
      <c r="E12" s="16"/>
      <c r="F12" s="20">
        <f>SUM(F13:F15)</f>
        <v>-166256</v>
      </c>
      <c r="G12" s="20">
        <f t="shared" ref="G12:H12" si="1">SUM(G13:G15)</f>
        <v>53017</v>
      </c>
      <c r="H12" s="20">
        <f t="shared" si="1"/>
        <v>53853</v>
      </c>
      <c r="I12" s="13"/>
    </row>
    <row r="13" spans="2:9" x14ac:dyDescent="0.3">
      <c r="B13" s="11" t="s">
        <v>36</v>
      </c>
      <c r="C13" s="17">
        <v>245701</v>
      </c>
      <c r="D13" s="17">
        <v>222963</v>
      </c>
      <c r="E13" s="8"/>
      <c r="F13" s="17">
        <v>0</v>
      </c>
      <c r="G13" s="17">
        <v>123625</v>
      </c>
      <c r="H13" s="17">
        <v>140001</v>
      </c>
      <c r="I13" s="13"/>
    </row>
    <row r="14" spans="2:9" x14ac:dyDescent="0.3">
      <c r="B14" s="11" t="s">
        <v>40</v>
      </c>
      <c r="C14" s="22">
        <v>-263357</v>
      </c>
      <c r="D14" s="22">
        <v>-186594</v>
      </c>
      <c r="E14" s="8"/>
      <c r="F14" s="22">
        <v>-100042</v>
      </c>
      <c r="G14" s="22">
        <v>-40162</v>
      </c>
      <c r="H14" s="22">
        <v>-46109</v>
      </c>
      <c r="I14" s="13"/>
    </row>
    <row r="15" spans="2:9" x14ac:dyDescent="0.3">
      <c r="B15" s="11" t="s">
        <v>41</v>
      </c>
      <c r="C15" s="22">
        <v>-204953</v>
      </c>
      <c r="D15" s="22">
        <v>-122855</v>
      </c>
      <c r="E15" s="8"/>
      <c r="F15" s="22">
        <v>-66214</v>
      </c>
      <c r="G15" s="22">
        <v>-30446</v>
      </c>
      <c r="H15" s="22">
        <v>-40039</v>
      </c>
      <c r="I15" s="13"/>
    </row>
    <row r="16" spans="2:9" x14ac:dyDescent="0.3">
      <c r="B16" s="11"/>
      <c r="C16" s="22"/>
      <c r="D16" s="22"/>
      <c r="E16" s="8"/>
      <c r="F16" s="22"/>
      <c r="G16" s="22"/>
      <c r="H16" s="22"/>
      <c r="I16" s="13"/>
    </row>
    <row r="17" spans="2:9" ht="16.2" thickBot="1" x14ac:dyDescent="0.35">
      <c r="B17" s="10" t="s">
        <v>54</v>
      </c>
      <c r="C17" s="20">
        <f>SUM(C18:C21)</f>
        <v>-244462</v>
      </c>
      <c r="D17" s="20">
        <f>SUM(D18:D21)</f>
        <v>-148169</v>
      </c>
      <c r="E17" s="16"/>
      <c r="F17" s="20">
        <f>SUM(F18:F21)</f>
        <v>-28236</v>
      </c>
      <c r="G17" s="20">
        <f>SUM(G18:G21)</f>
        <v>3945</v>
      </c>
      <c r="H17" s="20">
        <f>SUM(H18:H21)</f>
        <v>-95014</v>
      </c>
      <c r="I17" s="13"/>
    </row>
    <row r="18" spans="2:9" x14ac:dyDescent="0.3">
      <c r="B18" s="11" t="s">
        <v>37</v>
      </c>
      <c r="C18" s="17">
        <v>193182</v>
      </c>
      <c r="D18" s="17">
        <v>312068</v>
      </c>
      <c r="E18" s="8"/>
      <c r="F18" s="17">
        <v>94544</v>
      </c>
      <c r="G18" s="17">
        <v>40610</v>
      </c>
      <c r="H18" s="17">
        <v>33557</v>
      </c>
      <c r="I18" s="13"/>
    </row>
    <row r="19" spans="2:9" x14ac:dyDescent="0.3">
      <c r="B19" s="11" t="s">
        <v>38</v>
      </c>
      <c r="C19" s="17">
        <v>163693</v>
      </c>
      <c r="D19" s="17">
        <v>18030</v>
      </c>
      <c r="E19" s="8"/>
      <c r="F19" s="17">
        <v>25717</v>
      </c>
      <c r="G19" s="17">
        <v>0</v>
      </c>
      <c r="H19" s="17">
        <v>0</v>
      </c>
      <c r="I19" s="13"/>
    </row>
    <row r="20" spans="2:9" x14ac:dyDescent="0.3">
      <c r="B20" s="11" t="s">
        <v>44</v>
      </c>
      <c r="C20" s="22">
        <v>-514296</v>
      </c>
      <c r="D20" s="22">
        <v>-382309</v>
      </c>
      <c r="E20" s="8"/>
      <c r="F20" s="22">
        <v>-114960</v>
      </c>
      <c r="G20" s="22">
        <v>-30896</v>
      </c>
      <c r="H20" s="22">
        <v>-100557</v>
      </c>
      <c r="I20" s="13"/>
    </row>
    <row r="21" spans="2:9" x14ac:dyDescent="0.3">
      <c r="B21" s="11" t="s">
        <v>45</v>
      </c>
      <c r="C21" s="22">
        <v>-87041</v>
      </c>
      <c r="D21" s="22">
        <v>-95958</v>
      </c>
      <c r="E21" s="8"/>
      <c r="F21" s="22">
        <v>-33537</v>
      </c>
      <c r="G21" s="22">
        <v>-5769</v>
      </c>
      <c r="H21" s="22">
        <v>-28014</v>
      </c>
      <c r="I21" s="13"/>
    </row>
    <row r="22" spans="2:9" x14ac:dyDescent="0.3">
      <c r="B22" s="11"/>
      <c r="C22" s="8"/>
      <c r="D22" s="8"/>
      <c r="E22" s="8"/>
      <c r="F22" s="8"/>
      <c r="G22" s="8"/>
      <c r="H22" s="8"/>
      <c r="I22" s="13"/>
    </row>
    <row r="23" spans="2:9" x14ac:dyDescent="0.3">
      <c r="B23" s="37" t="s">
        <v>49</v>
      </c>
      <c r="C23" s="24"/>
      <c r="D23" s="24"/>
      <c r="E23" s="24"/>
      <c r="F23" s="24"/>
      <c r="G23" s="24"/>
      <c r="H23" s="24"/>
      <c r="I23" s="39"/>
    </row>
    <row r="25" spans="2:9" x14ac:dyDescent="0.3">
      <c r="B25" s="1" t="s">
        <v>55</v>
      </c>
    </row>
    <row r="26" spans="2:9" x14ac:dyDescent="0.3">
      <c r="B26" s="1" t="s">
        <v>51</v>
      </c>
    </row>
  </sheetData>
  <mergeCells count="3">
    <mergeCell ref="B2:B3"/>
    <mergeCell ref="C2:D2"/>
    <mergeCell ref="F2:H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1"/>
  <sheetViews>
    <sheetView showGridLines="0" tabSelected="1" zoomScale="70" zoomScaleNormal="70" workbookViewId="0">
      <selection activeCell="B11" sqref="B11"/>
    </sheetView>
  </sheetViews>
  <sheetFormatPr defaultRowHeight="15.6" x14ac:dyDescent="0.3"/>
  <cols>
    <col min="1" max="1" width="8.88671875" style="8"/>
    <col min="2" max="2" width="39.5546875" style="8" bestFit="1" customWidth="1"/>
    <col min="3" max="3" width="14" style="8" bestFit="1" customWidth="1"/>
    <col min="4" max="4" width="10" style="8" bestFit="1" customWidth="1"/>
    <col min="5" max="9" width="8.88671875" style="8"/>
    <col min="10" max="10" width="8.88671875" style="8" bestFit="1" customWidth="1"/>
    <col min="11" max="11" width="8.88671875" style="8"/>
    <col min="12" max="12" width="8.77734375" style="8" customWidth="1"/>
    <col min="13" max="13" width="10" style="8" bestFit="1" customWidth="1"/>
    <col min="14" max="16384" width="8.88671875" style="8"/>
  </cols>
  <sheetData>
    <row r="2" spans="2:19" x14ac:dyDescent="0.3">
      <c r="B2" s="33" t="s">
        <v>31</v>
      </c>
      <c r="C2" s="29" t="s">
        <v>65</v>
      </c>
      <c r="D2" s="52" t="s">
        <v>63</v>
      </c>
      <c r="E2" s="52"/>
      <c r="F2" s="52"/>
      <c r="G2" s="52"/>
      <c r="H2" s="52"/>
      <c r="I2" s="52"/>
      <c r="J2" s="52"/>
      <c r="K2" s="52"/>
      <c r="L2" s="52"/>
      <c r="M2" s="52"/>
    </row>
    <row r="3" spans="2:19" x14ac:dyDescent="0.3">
      <c r="B3" s="33"/>
      <c r="C3" s="29" t="s">
        <v>62</v>
      </c>
      <c r="D3" s="54">
        <v>43191</v>
      </c>
      <c r="E3" s="54">
        <v>43221</v>
      </c>
      <c r="F3" s="54">
        <v>43252</v>
      </c>
      <c r="G3" s="54">
        <v>43282</v>
      </c>
      <c r="H3" s="54">
        <v>43313</v>
      </c>
      <c r="I3" s="54">
        <v>43344</v>
      </c>
      <c r="J3" s="54">
        <v>43374</v>
      </c>
      <c r="K3" s="54">
        <v>43405</v>
      </c>
      <c r="L3" s="54">
        <v>43435</v>
      </c>
      <c r="M3" s="53">
        <v>2019</v>
      </c>
    </row>
    <row r="4" spans="2:19" s="61" customFormat="1" ht="7.2" customHeight="1" x14ac:dyDescent="0.3">
      <c r="B4" s="58"/>
      <c r="C4" s="59"/>
      <c r="D4" s="60"/>
      <c r="E4" s="60"/>
      <c r="F4" s="60"/>
      <c r="G4" s="60"/>
      <c r="H4" s="60"/>
      <c r="I4" s="60"/>
      <c r="J4" s="60"/>
      <c r="K4" s="60"/>
      <c r="L4" s="60"/>
      <c r="M4" s="59"/>
    </row>
    <row r="5" spans="2:19" s="34" customFormat="1" x14ac:dyDescent="0.3">
      <c r="B5" s="34" t="s">
        <v>56</v>
      </c>
      <c r="C5" s="44">
        <f>SUM(C6:C7)</f>
        <v>211616</v>
      </c>
      <c r="D5" s="44">
        <f t="shared" ref="D5:M5" si="0">SUM(D6:D7)</f>
        <v>56000</v>
      </c>
      <c r="E5" s="44">
        <f t="shared" si="0"/>
        <v>59000</v>
      </c>
      <c r="F5" s="44">
        <f t="shared" si="0"/>
        <v>62000</v>
      </c>
      <c r="G5" s="44">
        <f t="shared" si="0"/>
        <v>65000</v>
      </c>
      <c r="H5" s="44">
        <f t="shared" si="0"/>
        <v>68000</v>
      </c>
      <c r="I5" s="44">
        <f t="shared" si="0"/>
        <v>71000</v>
      </c>
      <c r="J5" s="44">
        <f t="shared" si="0"/>
        <v>74000</v>
      </c>
      <c r="K5" s="44">
        <f t="shared" si="0"/>
        <v>77000</v>
      </c>
      <c r="L5" s="44">
        <f t="shared" si="0"/>
        <v>80000</v>
      </c>
      <c r="M5" s="44">
        <f t="shared" si="0"/>
        <v>996000</v>
      </c>
      <c r="N5" s="44"/>
      <c r="O5" s="44"/>
      <c r="P5" s="44"/>
      <c r="Q5" s="44"/>
      <c r="R5" s="44"/>
      <c r="S5" s="44"/>
    </row>
    <row r="6" spans="2:19" x14ac:dyDescent="0.3">
      <c r="B6" s="49" t="s">
        <v>34</v>
      </c>
      <c r="C6" s="17">
        <v>202225</v>
      </c>
      <c r="D6" s="17">
        <v>53000</v>
      </c>
      <c r="E6" s="17">
        <v>53000</v>
      </c>
      <c r="F6" s="17">
        <v>53000</v>
      </c>
      <c r="G6" s="17">
        <v>53000</v>
      </c>
      <c r="H6" s="17">
        <v>53000</v>
      </c>
      <c r="I6" s="17">
        <v>53000</v>
      </c>
      <c r="J6" s="17">
        <v>53000</v>
      </c>
      <c r="K6" s="17">
        <v>53000</v>
      </c>
      <c r="L6" s="17">
        <v>53000</v>
      </c>
      <c r="M6" s="17">
        <v>636000</v>
      </c>
      <c r="N6" s="17"/>
      <c r="O6" s="17"/>
      <c r="P6" s="17"/>
      <c r="Q6" s="17"/>
      <c r="R6" s="17"/>
      <c r="S6" s="17"/>
    </row>
    <row r="7" spans="2:19" x14ac:dyDescent="0.3">
      <c r="B7" s="49" t="s">
        <v>35</v>
      </c>
      <c r="C7" s="17">
        <v>9391</v>
      </c>
      <c r="D7" s="17">
        <v>3000</v>
      </c>
      <c r="E7" s="17">
        <v>6000</v>
      </c>
      <c r="F7" s="17">
        <v>9000</v>
      </c>
      <c r="G7" s="17">
        <v>12000</v>
      </c>
      <c r="H7" s="17">
        <v>15000</v>
      </c>
      <c r="I7" s="17">
        <v>18000</v>
      </c>
      <c r="J7" s="17">
        <v>21000</v>
      </c>
      <c r="K7" s="17">
        <v>24000</v>
      </c>
      <c r="L7" s="17">
        <v>27000</v>
      </c>
      <c r="M7" s="17">
        <v>360000</v>
      </c>
      <c r="N7" s="17"/>
      <c r="O7" s="17"/>
      <c r="P7" s="17"/>
      <c r="Q7" s="17"/>
      <c r="R7" s="17"/>
      <c r="S7" s="17"/>
    </row>
    <row r="8" spans="2:19" x14ac:dyDescent="0.3"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2:19" s="34" customFormat="1" x14ac:dyDescent="0.3">
      <c r="B9" s="34" t="s">
        <v>57</v>
      </c>
      <c r="C9" s="44">
        <f>SUM(C10:C13)</f>
        <v>-182067</v>
      </c>
      <c r="D9" s="44">
        <f t="shared" ref="D9:M9" si="1">SUM(D10:D13)</f>
        <v>-54500</v>
      </c>
      <c r="E9" s="44">
        <f t="shared" si="1"/>
        <v>-54500</v>
      </c>
      <c r="F9" s="44">
        <f t="shared" si="1"/>
        <v>-54500</v>
      </c>
      <c r="G9" s="44">
        <f t="shared" si="1"/>
        <v>-54500</v>
      </c>
      <c r="H9" s="44">
        <f t="shared" si="1"/>
        <v>-54500</v>
      </c>
      <c r="I9" s="44">
        <f t="shared" si="1"/>
        <v>-54500</v>
      </c>
      <c r="J9" s="44">
        <f t="shared" si="1"/>
        <v>-54500</v>
      </c>
      <c r="K9" s="44">
        <f t="shared" si="1"/>
        <v>-54500</v>
      </c>
      <c r="L9" s="44">
        <f t="shared" si="1"/>
        <v>-54500</v>
      </c>
      <c r="M9" s="44">
        <f t="shared" si="1"/>
        <v>-654000</v>
      </c>
      <c r="N9" s="44"/>
      <c r="O9" s="44"/>
      <c r="P9" s="44"/>
      <c r="Q9" s="44"/>
      <c r="R9" s="44"/>
      <c r="S9" s="44"/>
    </row>
    <row r="10" spans="2:19" x14ac:dyDescent="0.3">
      <c r="B10" s="49" t="s">
        <v>41</v>
      </c>
      <c r="C10" s="17">
        <v>-40039</v>
      </c>
      <c r="D10" s="17">
        <v>-11000</v>
      </c>
      <c r="E10" s="17">
        <v>-11000</v>
      </c>
      <c r="F10" s="17">
        <v>-11000</v>
      </c>
      <c r="G10" s="17">
        <v>-11000</v>
      </c>
      <c r="H10" s="17">
        <v>-11000</v>
      </c>
      <c r="I10" s="17">
        <v>-11000</v>
      </c>
      <c r="J10" s="17">
        <v>-11000</v>
      </c>
      <c r="K10" s="17">
        <v>-11000</v>
      </c>
      <c r="L10" s="17">
        <v>-11000</v>
      </c>
      <c r="M10" s="17">
        <v>-132000</v>
      </c>
      <c r="N10" s="17"/>
      <c r="O10" s="17"/>
      <c r="P10" s="17"/>
      <c r="Q10" s="17"/>
      <c r="R10" s="17"/>
      <c r="S10" s="17"/>
    </row>
    <row r="11" spans="2:19" x14ac:dyDescent="0.3">
      <c r="B11" s="49" t="s">
        <v>40</v>
      </c>
      <c r="C11" s="17">
        <v>-46109</v>
      </c>
      <c r="D11" s="17">
        <v>-16000</v>
      </c>
      <c r="E11" s="17">
        <v>-16000</v>
      </c>
      <c r="F11" s="17">
        <v>-16000</v>
      </c>
      <c r="G11" s="17">
        <v>-16000</v>
      </c>
      <c r="H11" s="17">
        <v>-16000</v>
      </c>
      <c r="I11" s="17">
        <v>-16000</v>
      </c>
      <c r="J11" s="17">
        <v>-16000</v>
      </c>
      <c r="K11" s="17">
        <v>-16000</v>
      </c>
      <c r="L11" s="17">
        <v>-16000</v>
      </c>
      <c r="M11" s="17">
        <v>-192000</v>
      </c>
      <c r="N11" s="17"/>
      <c r="O11" s="17"/>
      <c r="P11" s="17"/>
      <c r="Q11" s="17"/>
      <c r="R11" s="17"/>
      <c r="S11" s="17"/>
    </row>
    <row r="12" spans="2:19" x14ac:dyDescent="0.3">
      <c r="B12" s="49" t="s">
        <v>42</v>
      </c>
      <c r="C12" s="17">
        <v>-68143</v>
      </c>
      <c r="D12" s="17">
        <v>-23000</v>
      </c>
      <c r="E12" s="17">
        <v>-23000</v>
      </c>
      <c r="F12" s="17">
        <v>-23000</v>
      </c>
      <c r="G12" s="17">
        <v>-23000</v>
      </c>
      <c r="H12" s="17">
        <v>-23000</v>
      </c>
      <c r="I12" s="17">
        <v>-23000</v>
      </c>
      <c r="J12" s="17">
        <v>-23000</v>
      </c>
      <c r="K12" s="17">
        <v>-23000</v>
      </c>
      <c r="L12" s="17">
        <v>-23000</v>
      </c>
      <c r="M12" s="17">
        <v>-276000</v>
      </c>
      <c r="N12" s="17"/>
      <c r="O12" s="17"/>
      <c r="P12" s="17"/>
      <c r="Q12" s="17"/>
      <c r="R12" s="17"/>
      <c r="S12" s="17"/>
    </row>
    <row r="13" spans="2:19" x14ac:dyDescent="0.3">
      <c r="B13" s="49" t="s">
        <v>43</v>
      </c>
      <c r="C13" s="17">
        <v>-27776</v>
      </c>
      <c r="D13" s="17">
        <v>-4500</v>
      </c>
      <c r="E13" s="17">
        <v>-4500</v>
      </c>
      <c r="F13" s="17">
        <v>-4500</v>
      </c>
      <c r="G13" s="17">
        <v>-4500</v>
      </c>
      <c r="H13" s="17">
        <v>-4500</v>
      </c>
      <c r="I13" s="17">
        <v>-4500</v>
      </c>
      <c r="J13" s="17">
        <v>-4500</v>
      </c>
      <c r="K13" s="17">
        <v>-4500</v>
      </c>
      <c r="L13" s="17">
        <v>-4500</v>
      </c>
      <c r="M13" s="17">
        <v>-54000</v>
      </c>
      <c r="N13" s="17"/>
      <c r="O13" s="17"/>
      <c r="P13" s="17"/>
      <c r="Q13" s="17"/>
      <c r="R13" s="17"/>
      <c r="S13" s="17"/>
    </row>
    <row r="14" spans="2:19" x14ac:dyDescent="0.3"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2:19" s="34" customFormat="1" x14ac:dyDescent="0.3">
      <c r="B15" s="34" t="s">
        <v>58</v>
      </c>
      <c r="C15" s="44">
        <f>SUM(C16:C18)</f>
        <v>173558</v>
      </c>
      <c r="D15" s="44">
        <f t="shared" ref="D15:M15" si="2">SUM(D16:D18)</f>
        <v>965936</v>
      </c>
      <c r="E15" s="44">
        <f t="shared" si="2"/>
        <v>65936</v>
      </c>
      <c r="F15" s="44">
        <f t="shared" si="2"/>
        <v>65936</v>
      </c>
      <c r="G15" s="44">
        <f t="shared" si="2"/>
        <v>65936</v>
      </c>
      <c r="H15" s="44">
        <f t="shared" si="2"/>
        <v>65936</v>
      </c>
      <c r="I15" s="44">
        <f t="shared" si="2"/>
        <v>65936</v>
      </c>
      <c r="J15" s="44">
        <f t="shared" si="2"/>
        <v>40936</v>
      </c>
      <c r="K15" s="44">
        <f t="shared" si="2"/>
        <v>40936</v>
      </c>
      <c r="L15" s="44">
        <f t="shared" si="2"/>
        <v>40936</v>
      </c>
      <c r="M15" s="44">
        <f t="shared" si="2"/>
        <v>491233</v>
      </c>
      <c r="N15" s="44"/>
      <c r="O15" s="44"/>
      <c r="P15" s="44"/>
      <c r="Q15" s="44"/>
      <c r="R15" s="44"/>
      <c r="S15" s="44"/>
    </row>
    <row r="16" spans="2:19" x14ac:dyDescent="0.3">
      <c r="B16" s="49" t="s">
        <v>36</v>
      </c>
      <c r="C16" s="17">
        <v>140001</v>
      </c>
      <c r="D16" s="17">
        <v>40936</v>
      </c>
      <c r="E16" s="17">
        <v>40936</v>
      </c>
      <c r="F16" s="17">
        <v>40936</v>
      </c>
      <c r="G16" s="17">
        <v>40936</v>
      </c>
      <c r="H16" s="17">
        <v>40936</v>
      </c>
      <c r="I16" s="17">
        <v>40936</v>
      </c>
      <c r="J16" s="17">
        <v>40936</v>
      </c>
      <c r="K16" s="17">
        <v>40936</v>
      </c>
      <c r="L16" s="17">
        <v>40936</v>
      </c>
      <c r="M16" s="17">
        <v>491233</v>
      </c>
      <c r="N16" s="17"/>
      <c r="O16" s="17"/>
      <c r="P16" s="17"/>
      <c r="Q16" s="17"/>
      <c r="R16" s="17"/>
      <c r="S16" s="17"/>
    </row>
    <row r="17" spans="2:19" x14ac:dyDescent="0.3">
      <c r="B17" s="49" t="s">
        <v>37</v>
      </c>
      <c r="C17" s="17">
        <v>33557</v>
      </c>
      <c r="D17" s="17">
        <v>25000</v>
      </c>
      <c r="E17" s="17">
        <v>25000</v>
      </c>
      <c r="F17" s="17">
        <v>25000</v>
      </c>
      <c r="G17" s="17">
        <v>25000</v>
      </c>
      <c r="H17" s="17">
        <v>25000</v>
      </c>
      <c r="I17" s="17">
        <v>25000</v>
      </c>
      <c r="J17" s="17">
        <v>0</v>
      </c>
      <c r="K17" s="17">
        <v>0</v>
      </c>
      <c r="L17" s="17">
        <v>0</v>
      </c>
      <c r="M17" s="17">
        <v>0</v>
      </c>
      <c r="N17" s="17"/>
      <c r="O17" s="17"/>
      <c r="P17" s="17"/>
      <c r="Q17" s="17"/>
      <c r="R17" s="17"/>
      <c r="S17" s="17"/>
    </row>
    <row r="18" spans="2:19" x14ac:dyDescent="0.3">
      <c r="B18" s="50" t="s">
        <v>38</v>
      </c>
      <c r="C18" s="51">
        <v>0</v>
      </c>
      <c r="D18" s="51">
        <v>900000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17"/>
      <c r="O18" s="17"/>
      <c r="P18" s="17"/>
      <c r="Q18" s="17"/>
      <c r="R18" s="17"/>
      <c r="S18" s="17"/>
    </row>
    <row r="19" spans="2:19" x14ac:dyDescent="0.3"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s="34" customFormat="1" x14ac:dyDescent="0.3">
      <c r="B20" s="34" t="s">
        <v>59</v>
      </c>
      <c r="C20" s="44">
        <f>SUM(C21:C22)</f>
        <v>-128571</v>
      </c>
      <c r="D20" s="44">
        <f t="shared" ref="D20:M20" si="3">SUM(D21:D22)</f>
        <v>-67500</v>
      </c>
      <c r="E20" s="44">
        <f t="shared" si="3"/>
        <v>-68603</v>
      </c>
      <c r="F20" s="44">
        <f t="shared" si="3"/>
        <v>-69744</v>
      </c>
      <c r="G20" s="44">
        <f t="shared" si="3"/>
        <v>-70925</v>
      </c>
      <c r="H20" s="44">
        <f t="shared" si="3"/>
        <v>-72147</v>
      </c>
      <c r="I20" s="44">
        <f t="shared" si="3"/>
        <v>-73412</v>
      </c>
      <c r="J20" s="44">
        <f t="shared" si="3"/>
        <v>-39722</v>
      </c>
      <c r="K20" s="44">
        <f t="shared" si="3"/>
        <v>-40077</v>
      </c>
      <c r="L20" s="44">
        <f t="shared" si="3"/>
        <v>-41479</v>
      </c>
      <c r="M20" s="44">
        <f t="shared" si="3"/>
        <v>-603750</v>
      </c>
      <c r="N20" s="44"/>
      <c r="O20" s="44"/>
      <c r="P20" s="44"/>
      <c r="Q20" s="44"/>
      <c r="R20" s="44"/>
      <c r="S20" s="44"/>
    </row>
    <row r="21" spans="2:19" x14ac:dyDescent="0.3">
      <c r="B21" s="49" t="s">
        <v>44</v>
      </c>
      <c r="C21" s="17">
        <v>-100557</v>
      </c>
      <c r="D21" s="17">
        <v>-36000</v>
      </c>
      <c r="E21" s="17">
        <v>-36000</v>
      </c>
      <c r="F21" s="17">
        <v>-36000</v>
      </c>
      <c r="G21" s="17">
        <v>-36000</v>
      </c>
      <c r="H21" s="17">
        <v>-36000</v>
      </c>
      <c r="I21" s="17">
        <v>-36000</v>
      </c>
      <c r="J21" s="17">
        <v>-1000</v>
      </c>
      <c r="K21" s="17">
        <v>0</v>
      </c>
      <c r="L21" s="17">
        <v>0</v>
      </c>
      <c r="M21" s="17">
        <v>0</v>
      </c>
      <c r="N21" s="17"/>
      <c r="O21" s="17"/>
      <c r="P21" s="17"/>
      <c r="Q21" s="17"/>
      <c r="R21" s="17"/>
      <c r="S21" s="17"/>
    </row>
    <row r="22" spans="2:19" x14ac:dyDescent="0.3">
      <c r="B22" s="50" t="s">
        <v>45</v>
      </c>
      <c r="C22" s="51">
        <v>-28014</v>
      </c>
      <c r="D22" s="51">
        <v>-31500</v>
      </c>
      <c r="E22" s="51">
        <v>-32603</v>
      </c>
      <c r="F22" s="51">
        <v>-33744</v>
      </c>
      <c r="G22" s="51">
        <v>-34925</v>
      </c>
      <c r="H22" s="51">
        <v>-36147</v>
      </c>
      <c r="I22" s="51">
        <v>-37412</v>
      </c>
      <c r="J22" s="51">
        <v>-38722</v>
      </c>
      <c r="K22" s="51">
        <v>-40077</v>
      </c>
      <c r="L22" s="51">
        <v>-41479</v>
      </c>
      <c r="M22" s="51">
        <v>-603750</v>
      </c>
      <c r="N22" s="17"/>
      <c r="O22" s="17"/>
      <c r="P22" s="17"/>
      <c r="Q22" s="17"/>
      <c r="R22" s="17"/>
      <c r="S22" s="17"/>
    </row>
    <row r="23" spans="2:19" ht="16.2" thickBot="1" x14ac:dyDescent="0.35">
      <c r="B23" s="16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17"/>
      <c r="O23" s="17"/>
      <c r="P23" s="17"/>
      <c r="Q23" s="17"/>
      <c r="R23" s="17"/>
      <c r="S23" s="17"/>
    </row>
    <row r="24" spans="2:19" s="34" customFormat="1" ht="21" customHeight="1" thickBot="1" x14ac:dyDescent="0.35">
      <c r="B24" s="57" t="s">
        <v>60</v>
      </c>
      <c r="C24" s="46">
        <f>C5+C9+C15+C20</f>
        <v>74536</v>
      </c>
      <c r="D24" s="46">
        <f>D5+D9+D15+D20</f>
        <v>899936</v>
      </c>
      <c r="E24" s="46">
        <f>E5+E9+E15+E20</f>
        <v>1833</v>
      </c>
      <c r="F24" s="46">
        <f t="shared" ref="F24:M24" si="4">F5+F9+F15+F20</f>
        <v>3692</v>
      </c>
      <c r="G24" s="46">
        <f t="shared" si="4"/>
        <v>5511</v>
      </c>
      <c r="H24" s="46">
        <f t="shared" si="4"/>
        <v>7289</v>
      </c>
      <c r="I24" s="46">
        <f t="shared" si="4"/>
        <v>9024</v>
      </c>
      <c r="J24" s="46">
        <f t="shared" si="4"/>
        <v>20714</v>
      </c>
      <c r="K24" s="46">
        <f t="shared" si="4"/>
        <v>23359</v>
      </c>
      <c r="L24" s="46">
        <f t="shared" si="4"/>
        <v>24957</v>
      </c>
      <c r="M24" s="46">
        <f t="shared" si="4"/>
        <v>229483</v>
      </c>
      <c r="N24" s="44"/>
      <c r="O24" s="44"/>
      <c r="P24" s="44"/>
      <c r="Q24" s="44"/>
      <c r="R24" s="44"/>
      <c r="S24" s="44"/>
    </row>
    <row r="25" spans="2:19" ht="16.2" thickBot="1" x14ac:dyDescent="0.35">
      <c r="B25" s="47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17"/>
      <c r="O25" s="17"/>
      <c r="P25" s="17"/>
      <c r="Q25" s="17"/>
      <c r="R25" s="17"/>
      <c r="S25" s="17"/>
    </row>
    <row r="26" spans="2:19" s="34" customFormat="1" ht="21" customHeight="1" thickBot="1" x14ac:dyDescent="0.35">
      <c r="B26" s="56" t="s">
        <v>61</v>
      </c>
      <c r="C26" s="55">
        <v>-925464</v>
      </c>
      <c r="D26" s="55">
        <f>C26+D24</f>
        <v>-25528</v>
      </c>
      <c r="E26" s="55">
        <f>D26+E24</f>
        <v>-23695</v>
      </c>
      <c r="F26" s="55">
        <f t="shared" ref="F26:M26" si="5">E26+F24</f>
        <v>-20003</v>
      </c>
      <c r="G26" s="55">
        <f t="shared" si="5"/>
        <v>-14492</v>
      </c>
      <c r="H26" s="55">
        <f t="shared" si="5"/>
        <v>-7203</v>
      </c>
      <c r="I26" s="55">
        <f t="shared" si="5"/>
        <v>1821</v>
      </c>
      <c r="J26" s="55">
        <f t="shared" si="5"/>
        <v>22535</v>
      </c>
      <c r="K26" s="55">
        <f t="shared" si="5"/>
        <v>45894</v>
      </c>
      <c r="L26" s="55">
        <f t="shared" si="5"/>
        <v>70851</v>
      </c>
      <c r="M26" s="55">
        <f t="shared" si="5"/>
        <v>300334</v>
      </c>
      <c r="N26" s="35"/>
      <c r="O26" s="35"/>
      <c r="P26" s="35"/>
      <c r="Q26" s="35"/>
      <c r="R26" s="35"/>
      <c r="S26" s="35"/>
    </row>
    <row r="28" spans="2:19" x14ac:dyDescent="0.3">
      <c r="B28" s="36" t="s">
        <v>49</v>
      </c>
    </row>
    <row r="30" spans="2:19" x14ac:dyDescent="0.3">
      <c r="B30" s="8" t="s">
        <v>64</v>
      </c>
    </row>
    <row r="31" spans="2:19" x14ac:dyDescent="0.3">
      <c r="B31" s="8" t="s">
        <v>51</v>
      </c>
    </row>
  </sheetData>
  <mergeCells count="2">
    <mergeCell ref="B2:B3"/>
    <mergeCell ref="D2:M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Quadro 1</vt:lpstr>
      <vt:lpstr>Quadro 2</vt:lpstr>
      <vt:lpstr>Tabela 01</vt:lpstr>
      <vt:lpstr>Tabela 02</vt:lpstr>
      <vt:lpstr>Tabela 03</vt:lpstr>
      <vt:lpstr>Plan2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Fabricio Aquino</dc:creator>
  <cp:lastModifiedBy>Fabricio Aquino</cp:lastModifiedBy>
  <dcterms:created xsi:type="dcterms:W3CDTF">2019-03-26T22:43:13Z</dcterms:created>
  <dcterms:modified xsi:type="dcterms:W3CDTF">2019-03-27T00:29:21Z</dcterms:modified>
</cp:coreProperties>
</file>