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Default Extension="emf" ContentType="image/x-emf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8175" windowHeight="6570"/>
  </bookViews>
  <sheets>
    <sheet name="Tab 1" sheetId="1" r:id="rId1"/>
    <sheet name="Fig 1" sheetId="4" r:id="rId2"/>
    <sheet name="Fig 2" sheetId="5" r:id="rId3"/>
    <sheet name="Tab 2" sheetId="6" r:id="rId4"/>
    <sheet name="Tab 3" sheetId="7" r:id="rId5"/>
    <sheet name="Fig 3 e 4" sheetId="8" r:id="rId6"/>
    <sheet name="Tab 4 e Fig 5" sheetId="9" r:id="rId7"/>
  </sheets>
  <externalReferences>
    <externalReference r:id="rId8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40779.6537268519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al_Workbook_GUID" hidden="1">"W3XT48RD6XVVQ9FL5HF2AFU2"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25725" concurrentCalc="0"/>
</workbook>
</file>

<file path=xl/calcChain.xml><?xml version="1.0" encoding="utf-8"?>
<calcChain xmlns="http://schemas.openxmlformats.org/spreadsheetml/2006/main">
  <c r="C9" i="6"/>
  <c r="DD21" i="5"/>
  <c r="DC21"/>
  <c r="DB21"/>
  <c r="DA21"/>
  <c r="CZ21"/>
  <c r="CY21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DD10"/>
  <c r="DC10"/>
  <c r="DB10"/>
  <c r="DA10"/>
  <c r="CZ10"/>
  <c r="CY10"/>
  <c r="CX10"/>
  <c r="CW10"/>
  <c r="CV10"/>
  <c r="CU10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DD7"/>
  <c r="DC7"/>
  <c r="DC22"/>
  <c r="DB7"/>
  <c r="DA7"/>
  <c r="DA22"/>
  <c r="CZ7"/>
  <c r="CY7"/>
  <c r="CY22"/>
  <c r="CX7"/>
  <c r="CW7"/>
  <c r="CW22"/>
  <c r="CV7"/>
  <c r="CU7"/>
  <c r="CU22"/>
  <c r="CT7"/>
  <c r="CS7"/>
  <c r="CS22"/>
  <c r="CR7"/>
  <c r="CQ7"/>
  <c r="CQ22"/>
  <c r="CP7"/>
  <c r="CO7"/>
  <c r="CO22"/>
  <c r="CN7"/>
  <c r="CM7"/>
  <c r="CM22"/>
  <c r="CL7"/>
  <c r="CK7"/>
  <c r="CK22"/>
  <c r="CJ7"/>
  <c r="CI7"/>
  <c r="CI22"/>
  <c r="CH7"/>
  <c r="CG7"/>
  <c r="CG22"/>
  <c r="CF7"/>
  <c r="CE7"/>
  <c r="CE22"/>
  <c r="CD7"/>
  <c r="CC7"/>
  <c r="CC22"/>
  <c r="CB7"/>
  <c r="CA7"/>
  <c r="CA22"/>
  <c r="BZ7"/>
  <c r="BY7"/>
  <c r="BY22"/>
  <c r="BX7"/>
  <c r="BW7"/>
  <c r="BW22"/>
  <c r="BV7"/>
  <c r="BU7"/>
  <c r="BU22"/>
  <c r="BT7"/>
  <c r="BS7"/>
  <c r="BS22"/>
  <c r="BR7"/>
  <c r="BQ7"/>
  <c r="BQ22"/>
  <c r="BP7"/>
  <c r="BO7"/>
  <c r="BO22"/>
  <c r="BN7"/>
  <c r="BM7"/>
  <c r="BM22"/>
  <c r="BL7"/>
  <c r="BK7"/>
  <c r="BK22"/>
  <c r="BJ7"/>
  <c r="BI7"/>
  <c r="BI22"/>
  <c r="BH7"/>
  <c r="BG7"/>
  <c r="BG22"/>
  <c r="BF7"/>
  <c r="BE7"/>
  <c r="BE22"/>
  <c r="BD7"/>
  <c r="BC7"/>
  <c r="BC22"/>
  <c r="BB7"/>
  <c r="BA7"/>
  <c r="BA22"/>
  <c r="AZ7"/>
  <c r="AY7"/>
  <c r="AY22"/>
  <c r="AX7"/>
  <c r="AW7"/>
  <c r="AW22"/>
  <c r="AV7"/>
  <c r="AU7"/>
  <c r="AU22"/>
  <c r="AT7"/>
  <c r="AS7"/>
  <c r="AS22"/>
  <c r="AR7"/>
  <c r="AQ7"/>
  <c r="AQ22"/>
  <c r="AP7"/>
  <c r="AO7"/>
  <c r="AO22"/>
  <c r="AN7"/>
  <c r="AM7"/>
  <c r="AM22"/>
  <c r="AL7"/>
  <c r="AK7"/>
  <c r="AK22"/>
  <c r="AJ7"/>
  <c r="AI7"/>
  <c r="AI22"/>
  <c r="AH7"/>
  <c r="AG7"/>
  <c r="AG22"/>
  <c r="AF7"/>
  <c r="AE7"/>
  <c r="AE22"/>
  <c r="AD7"/>
  <c r="AC7"/>
  <c r="AC22"/>
  <c r="AB7"/>
  <c r="AA7"/>
  <c r="AA22"/>
  <c r="Z7"/>
  <c r="Y7"/>
  <c r="Y22"/>
  <c r="X7"/>
  <c r="W7"/>
  <c r="W22"/>
  <c r="V7"/>
  <c r="U7"/>
  <c r="U22"/>
  <c r="T7"/>
  <c r="S7"/>
  <c r="S22"/>
  <c r="R7"/>
  <c r="Q7"/>
  <c r="Q22"/>
  <c r="P7"/>
  <c r="O7"/>
  <c r="O22"/>
  <c r="N7"/>
  <c r="M7"/>
  <c r="M22"/>
  <c r="L7"/>
  <c r="K7"/>
  <c r="K22"/>
  <c r="J7"/>
  <c r="I7"/>
  <c r="I22"/>
  <c r="H7"/>
  <c r="G7"/>
  <c r="G22"/>
  <c r="F7"/>
  <c r="E7"/>
  <c r="E22"/>
  <c r="D7"/>
  <c r="C7"/>
  <c r="C22"/>
  <c r="B7"/>
  <c r="B22"/>
  <c r="D16"/>
  <c r="F16"/>
  <c r="H16"/>
  <c r="J16"/>
  <c r="L16"/>
  <c r="N16"/>
  <c r="P16"/>
  <c r="R16"/>
  <c r="T16"/>
  <c r="V16"/>
  <c r="X16"/>
  <c r="Z16"/>
  <c r="AB16"/>
  <c r="AD16"/>
  <c r="AF16"/>
  <c r="AH16"/>
  <c r="AJ16"/>
  <c r="AL16"/>
  <c r="AN16"/>
  <c r="AP16"/>
  <c r="AR16"/>
  <c r="AT16"/>
  <c r="AV16"/>
  <c r="AX16"/>
  <c r="AZ16"/>
  <c r="BB16"/>
  <c r="BD16"/>
  <c r="BF16"/>
  <c r="BH16"/>
  <c r="BJ16"/>
  <c r="BL16"/>
  <c r="BN16"/>
  <c r="BP16"/>
  <c r="BR16"/>
  <c r="BT16"/>
  <c r="BV16"/>
  <c r="BX16"/>
  <c r="BZ16"/>
  <c r="CB16"/>
  <c r="CD16"/>
  <c r="CF16"/>
  <c r="CH16"/>
  <c r="CJ16"/>
  <c r="CL16"/>
  <c r="CN16"/>
  <c r="CP16"/>
  <c r="CR16"/>
  <c r="CT16"/>
  <c r="CV16"/>
  <c r="CX16"/>
  <c r="CZ16"/>
  <c r="DB16"/>
  <c r="DD16"/>
  <c r="B11"/>
  <c r="B14"/>
  <c r="D11"/>
  <c r="D14"/>
  <c r="F11"/>
  <c r="F14"/>
  <c r="H11"/>
  <c r="H14"/>
  <c r="J11"/>
  <c r="J14"/>
  <c r="L11"/>
  <c r="L14"/>
  <c r="N11"/>
  <c r="N14"/>
  <c r="P11"/>
  <c r="P14"/>
  <c r="R11"/>
  <c r="R14"/>
  <c r="T11"/>
  <c r="T14"/>
  <c r="V11"/>
  <c r="V14"/>
  <c r="X11"/>
  <c r="X14"/>
  <c r="Z11"/>
  <c r="Z14"/>
  <c r="AB11"/>
  <c r="AB14"/>
  <c r="AD11"/>
  <c r="AD14"/>
  <c r="AF11"/>
  <c r="AF14"/>
  <c r="AH11"/>
  <c r="AH14"/>
  <c r="AJ11"/>
  <c r="AJ14"/>
  <c r="AL11"/>
  <c r="AL14"/>
  <c r="AN11"/>
  <c r="AN14"/>
  <c r="AP11"/>
  <c r="AP14"/>
  <c r="AR11"/>
  <c r="AR14"/>
  <c r="AT11"/>
  <c r="AT14"/>
  <c r="AV11"/>
  <c r="AV14"/>
  <c r="AX11"/>
  <c r="AX14"/>
  <c r="AZ11"/>
  <c r="AZ14"/>
  <c r="BB11"/>
  <c r="BB14"/>
  <c r="BD11"/>
  <c r="BD14"/>
  <c r="BF11"/>
  <c r="BF14"/>
  <c r="BH11"/>
  <c r="BH14"/>
  <c r="BJ11"/>
  <c r="BJ14"/>
  <c r="BL11"/>
  <c r="BL14"/>
  <c r="BN11"/>
  <c r="BN14"/>
  <c r="BP11"/>
  <c r="BP14"/>
  <c r="BR11"/>
  <c r="BR14"/>
  <c r="BT11"/>
  <c r="BT14"/>
  <c r="BV11"/>
  <c r="BV14"/>
  <c r="BX11"/>
  <c r="BX14"/>
  <c r="BZ11"/>
  <c r="BZ14"/>
  <c r="CB11"/>
  <c r="CB14"/>
  <c r="CD11"/>
  <c r="CD14"/>
  <c r="CF11"/>
  <c r="CF14"/>
  <c r="CH11"/>
  <c r="CH14"/>
  <c r="CJ11"/>
  <c r="CJ14"/>
  <c r="CL11"/>
  <c r="CL14"/>
  <c r="CN11"/>
  <c r="CN14"/>
  <c r="CP11"/>
  <c r="CP14"/>
  <c r="CR11"/>
  <c r="CR14"/>
  <c r="CT11"/>
  <c r="CT14"/>
  <c r="CV11"/>
  <c r="CV14"/>
  <c r="CX11"/>
  <c r="CX14"/>
  <c r="CZ11"/>
  <c r="CZ14"/>
  <c r="DB11"/>
  <c r="DB14"/>
  <c r="DD11"/>
  <c r="DD14"/>
  <c r="C16"/>
  <c r="E16"/>
  <c r="G16"/>
  <c r="I16"/>
  <c r="K16"/>
  <c r="M16"/>
  <c r="O16"/>
  <c r="Q16"/>
  <c r="S16"/>
  <c r="U16"/>
  <c r="W16"/>
  <c r="Y16"/>
  <c r="AA16"/>
  <c r="AC16"/>
  <c r="AE16"/>
  <c r="AG16"/>
  <c r="AI16"/>
  <c r="AK16"/>
  <c r="AM16"/>
  <c r="AO16"/>
  <c r="AQ16"/>
  <c r="AS16"/>
  <c r="AU16"/>
  <c r="AW16"/>
  <c r="AY16"/>
  <c r="BA16"/>
  <c r="BC16"/>
  <c r="BE16"/>
  <c r="BG16"/>
  <c r="BI16"/>
  <c r="BK16"/>
  <c r="BM16"/>
  <c r="BO16"/>
  <c r="BQ16"/>
  <c r="BS16"/>
  <c r="BU16"/>
  <c r="BW16"/>
  <c r="BY16"/>
  <c r="CA16"/>
  <c r="CC16"/>
  <c r="CE16"/>
  <c r="CG16"/>
  <c r="CI16"/>
  <c r="CK16"/>
  <c r="CM16"/>
  <c r="CO16"/>
  <c r="CQ16"/>
  <c r="CS16"/>
  <c r="CU16"/>
  <c r="CW16"/>
  <c r="CY16"/>
  <c r="DA16"/>
  <c r="DC16"/>
  <c r="D22"/>
  <c r="F22"/>
  <c r="H22"/>
  <c r="J22"/>
  <c r="L22"/>
  <c r="N22"/>
  <c r="P22"/>
  <c r="R22"/>
  <c r="T22"/>
  <c r="V22"/>
  <c r="X22"/>
  <c r="Z22"/>
  <c r="AB22"/>
  <c r="AD22"/>
  <c r="AF22"/>
  <c r="AH22"/>
  <c r="AJ22"/>
  <c r="AL22"/>
  <c r="AN22"/>
  <c r="AP22"/>
  <c r="AR22"/>
  <c r="AT22"/>
  <c r="AV22"/>
  <c r="AX22"/>
  <c r="AZ22"/>
  <c r="BB22"/>
  <c r="BD22"/>
  <c r="BF22"/>
  <c r="BH22"/>
  <c r="BJ22"/>
  <c r="BL22"/>
  <c r="BN22"/>
  <c r="BP22"/>
  <c r="BR22"/>
  <c r="BT22"/>
  <c r="BV22"/>
  <c r="BX22"/>
  <c r="BZ22"/>
  <c r="CB22"/>
  <c r="CD22"/>
  <c r="CF22"/>
  <c r="CH22"/>
  <c r="CJ22"/>
  <c r="CL22"/>
  <c r="CN22"/>
  <c r="CP22"/>
  <c r="CR22"/>
  <c r="CT22"/>
  <c r="CV22"/>
  <c r="CX22"/>
  <c r="CZ22"/>
  <c r="DB22"/>
  <c r="DD22"/>
  <c r="C11"/>
  <c r="C14"/>
  <c r="E11"/>
  <c r="E14"/>
  <c r="G11"/>
  <c r="G14"/>
  <c r="I11"/>
  <c r="I14"/>
  <c r="K11"/>
  <c r="K14"/>
  <c r="M11"/>
  <c r="M14"/>
  <c r="O11"/>
  <c r="O14"/>
  <c r="Q11"/>
  <c r="Q14"/>
  <c r="S11"/>
  <c r="S14"/>
  <c r="U11"/>
  <c r="U14"/>
  <c r="W11"/>
  <c r="W14"/>
  <c r="Y11"/>
  <c r="Y14"/>
  <c r="AA11"/>
  <c r="AA14"/>
  <c r="AC11"/>
  <c r="AC14"/>
  <c r="AE11"/>
  <c r="AE14"/>
  <c r="AG11"/>
  <c r="AG14"/>
  <c r="AI11"/>
  <c r="AI14"/>
  <c r="AK11"/>
  <c r="AK14"/>
  <c r="AM11"/>
  <c r="AM14"/>
  <c r="AO11"/>
  <c r="AO14"/>
  <c r="AQ11"/>
  <c r="AQ14"/>
  <c r="AS11"/>
  <c r="AS14"/>
  <c r="AU11"/>
  <c r="AU14"/>
  <c r="AW11"/>
  <c r="AW14"/>
  <c r="AY11"/>
  <c r="AY14"/>
  <c r="BA11"/>
  <c r="BA14"/>
  <c r="BC11"/>
  <c r="BC14"/>
  <c r="BE11"/>
  <c r="BE14"/>
  <c r="BG11"/>
  <c r="BG14"/>
  <c r="BI11"/>
  <c r="BI14"/>
  <c r="BK11"/>
  <c r="BK14"/>
  <c r="BM11"/>
  <c r="BM14"/>
  <c r="BO11"/>
  <c r="BO14"/>
  <c r="BQ11"/>
  <c r="BQ14"/>
  <c r="BS11"/>
  <c r="BS14"/>
  <c r="BU11"/>
  <c r="BU14"/>
  <c r="BW11"/>
  <c r="BW14"/>
  <c r="BY11"/>
  <c r="BY14"/>
  <c r="CA11"/>
  <c r="CA14"/>
  <c r="CC11"/>
  <c r="CC14"/>
  <c r="CE11"/>
  <c r="CE14"/>
  <c r="CG11"/>
  <c r="CG14"/>
  <c r="CI11"/>
  <c r="CI14"/>
  <c r="CK11"/>
  <c r="CK14"/>
  <c r="CM11"/>
  <c r="CM14"/>
  <c r="CO11"/>
  <c r="CO14"/>
  <c r="CQ11"/>
  <c r="CQ14"/>
  <c r="CS11"/>
  <c r="CS14"/>
  <c r="CU11"/>
  <c r="CU14"/>
  <c r="CW11"/>
  <c r="CW14"/>
  <c r="CY11"/>
  <c r="CY14"/>
  <c r="DA11"/>
  <c r="DA14"/>
  <c r="DC11"/>
  <c r="DC14"/>
  <c r="DA23"/>
  <c r="DA18"/>
  <c r="DA17"/>
  <c r="CW23"/>
  <c r="CW18"/>
  <c r="CW17"/>
  <c r="CS23"/>
  <c r="CS18"/>
  <c r="CS17"/>
  <c r="CO23"/>
  <c r="CO18"/>
  <c r="CO17"/>
  <c r="CK23"/>
  <c r="CK18"/>
  <c r="CK17"/>
  <c r="CG23"/>
  <c r="CG18"/>
  <c r="CG17"/>
  <c r="CC23"/>
  <c r="CC18"/>
  <c r="CC17"/>
  <c r="BY23"/>
  <c r="BY18"/>
  <c r="BY17"/>
  <c r="BU23"/>
  <c r="BU18"/>
  <c r="BU17"/>
  <c r="BQ23"/>
  <c r="BQ18"/>
  <c r="BQ17"/>
  <c r="BM23"/>
  <c r="BM18"/>
  <c r="BM17"/>
  <c r="BI23"/>
  <c r="BI18"/>
  <c r="BI17"/>
  <c r="BE23"/>
  <c r="BE18"/>
  <c r="BE17"/>
  <c r="BA23"/>
  <c r="BA18"/>
  <c r="BA17"/>
  <c r="AW23"/>
  <c r="AW18"/>
  <c r="AW17"/>
  <c r="AS23"/>
  <c r="AS18"/>
  <c r="AS17"/>
  <c r="AO23"/>
  <c r="AO18"/>
  <c r="AO17"/>
  <c r="AK18"/>
  <c r="AK23"/>
  <c r="AK17"/>
  <c r="AG18"/>
  <c r="AG23"/>
  <c r="AG17"/>
  <c r="AC18"/>
  <c r="AC23"/>
  <c r="AC17"/>
  <c r="Y18"/>
  <c r="Y23"/>
  <c r="Y17"/>
  <c r="U18"/>
  <c r="U23"/>
  <c r="U17"/>
  <c r="Q18"/>
  <c r="Q23"/>
  <c r="Q17"/>
  <c r="M18"/>
  <c r="M23"/>
  <c r="M17"/>
  <c r="I18"/>
  <c r="I23"/>
  <c r="I17"/>
  <c r="E18"/>
  <c r="E23"/>
  <c r="E17"/>
  <c r="DD23"/>
  <c r="DD17"/>
  <c r="DD18"/>
  <c r="CZ23"/>
  <c r="CZ17"/>
  <c r="CZ18"/>
  <c r="CV23"/>
  <c r="CV17"/>
  <c r="CV18"/>
  <c r="CR23"/>
  <c r="CR17"/>
  <c r="CR18"/>
  <c r="CN23"/>
  <c r="CN17"/>
  <c r="CN18"/>
  <c r="CJ23"/>
  <c r="CJ17"/>
  <c r="CJ18"/>
  <c r="CF23"/>
  <c r="CF17"/>
  <c r="CF18"/>
  <c r="CB23"/>
  <c r="CB17"/>
  <c r="CB18"/>
  <c r="BX23"/>
  <c r="BX17"/>
  <c r="BX18"/>
  <c r="BT23"/>
  <c r="BT17"/>
  <c r="BT18"/>
  <c r="BP23"/>
  <c r="BP17"/>
  <c r="BP18"/>
  <c r="BL23"/>
  <c r="BL17"/>
  <c r="BL18"/>
  <c r="BH23"/>
  <c r="BH17"/>
  <c r="BH18"/>
  <c r="BD23"/>
  <c r="BD17"/>
  <c r="BD18"/>
  <c r="AZ23"/>
  <c r="AZ17"/>
  <c r="AZ18"/>
  <c r="AV23"/>
  <c r="AV17"/>
  <c r="AV18"/>
  <c r="AR23"/>
  <c r="AR17"/>
  <c r="AR18"/>
  <c r="AN23"/>
  <c r="AN17"/>
  <c r="AN18"/>
  <c r="AJ23"/>
  <c r="AJ17"/>
  <c r="AJ18"/>
  <c r="AF23"/>
  <c r="AF17"/>
  <c r="AF18"/>
  <c r="AB23"/>
  <c r="AB17"/>
  <c r="AB18"/>
  <c r="X23"/>
  <c r="X17"/>
  <c r="X18"/>
  <c r="T23"/>
  <c r="T17"/>
  <c r="T18"/>
  <c r="P23"/>
  <c r="P17"/>
  <c r="P18"/>
  <c r="L23"/>
  <c r="L17"/>
  <c r="L18"/>
  <c r="H23"/>
  <c r="H17"/>
  <c r="H18"/>
  <c r="D23"/>
  <c r="D17"/>
  <c r="D18"/>
  <c r="DC23"/>
  <c r="DC18"/>
  <c r="DC17"/>
  <c r="CY23"/>
  <c r="CY18"/>
  <c r="CY17"/>
  <c r="CU23"/>
  <c r="CU18"/>
  <c r="CU17"/>
  <c r="CQ23"/>
  <c r="CQ18"/>
  <c r="CQ17"/>
  <c r="CM23"/>
  <c r="CM18"/>
  <c r="CM17"/>
  <c r="CI23"/>
  <c r="CI18"/>
  <c r="CI17"/>
  <c r="CE23"/>
  <c r="CE18"/>
  <c r="CE17"/>
  <c r="CA23"/>
  <c r="CA18"/>
  <c r="CA17"/>
  <c r="BW23"/>
  <c r="BW18"/>
  <c r="BW17"/>
  <c r="BS23"/>
  <c r="BS18"/>
  <c r="BS17"/>
  <c r="BO23"/>
  <c r="BO18"/>
  <c r="BO17"/>
  <c r="BK23"/>
  <c r="BK18"/>
  <c r="BK17"/>
  <c r="BG23"/>
  <c r="BG18"/>
  <c r="BG17"/>
  <c r="BC23"/>
  <c r="BC18"/>
  <c r="BC17"/>
  <c r="AY23"/>
  <c r="AY18"/>
  <c r="AY17"/>
  <c r="AU23"/>
  <c r="AU18"/>
  <c r="AU17"/>
  <c r="AQ23"/>
  <c r="AQ18"/>
  <c r="AQ17"/>
  <c r="AM18"/>
  <c r="AM23"/>
  <c r="AM17"/>
  <c r="AI18"/>
  <c r="AI23"/>
  <c r="AI17"/>
  <c r="AE18"/>
  <c r="AE23"/>
  <c r="AE17"/>
  <c r="AA18"/>
  <c r="AA23"/>
  <c r="AA17"/>
  <c r="W18"/>
  <c r="W23"/>
  <c r="W17"/>
  <c r="S18"/>
  <c r="S23"/>
  <c r="S17"/>
  <c r="O18"/>
  <c r="O23"/>
  <c r="O17"/>
  <c r="K18"/>
  <c r="K23"/>
  <c r="K17"/>
  <c r="G18"/>
  <c r="G23"/>
  <c r="G17"/>
  <c r="C18"/>
  <c r="C23"/>
  <c r="C17"/>
  <c r="DB23"/>
  <c r="DB17"/>
  <c r="DB18"/>
  <c r="CX23"/>
  <c r="CX17"/>
  <c r="CX18"/>
  <c r="CT23"/>
  <c r="CT17"/>
  <c r="CT18"/>
  <c r="CP23"/>
  <c r="CP17"/>
  <c r="CP18"/>
  <c r="CL23"/>
  <c r="CL17"/>
  <c r="CL18"/>
  <c r="CH23"/>
  <c r="CH17"/>
  <c r="CH18"/>
  <c r="CD23"/>
  <c r="CD17"/>
  <c r="CD18"/>
  <c r="BZ23"/>
  <c r="BZ17"/>
  <c r="BZ18"/>
  <c r="BV23"/>
  <c r="BV17"/>
  <c r="BV18"/>
  <c r="BR23"/>
  <c r="BR17"/>
  <c r="BR18"/>
  <c r="BN23"/>
  <c r="BN17"/>
  <c r="BN18"/>
  <c r="BJ23"/>
  <c r="BJ17"/>
  <c r="BJ18"/>
  <c r="BF23"/>
  <c r="BF17"/>
  <c r="BF18"/>
  <c r="BB23"/>
  <c r="BB17"/>
  <c r="BB18"/>
  <c r="AX23"/>
  <c r="AX17"/>
  <c r="AX18"/>
  <c r="AT23"/>
  <c r="AT17"/>
  <c r="AT18"/>
  <c r="AP23"/>
  <c r="AP17"/>
  <c r="AP18"/>
  <c r="AL23"/>
  <c r="AL17"/>
  <c r="AL18"/>
  <c r="AH23"/>
  <c r="AH17"/>
  <c r="AH18"/>
  <c r="AD23"/>
  <c r="AD17"/>
  <c r="AD18"/>
  <c r="Z23"/>
  <c r="Z17"/>
  <c r="Z18"/>
  <c r="V23"/>
  <c r="V17"/>
  <c r="V18"/>
  <c r="R23"/>
  <c r="R17"/>
  <c r="R18"/>
  <c r="N23"/>
  <c r="N17"/>
  <c r="N18"/>
  <c r="J23"/>
  <c r="J17"/>
  <c r="J18"/>
  <c r="F23"/>
  <c r="F17"/>
  <c r="F18"/>
  <c r="B23"/>
  <c r="B18"/>
</calcChain>
</file>

<file path=xl/sharedStrings.xml><?xml version="1.0" encoding="utf-8"?>
<sst xmlns="http://schemas.openxmlformats.org/spreadsheetml/2006/main" count="81" uniqueCount="79">
  <si>
    <t>Produção</t>
  </si>
  <si>
    <t>Importação</t>
  </si>
  <si>
    <t>Consumo total</t>
  </si>
  <si>
    <t>Distância percorrida diária (km)</t>
  </si>
  <si>
    <t xml:space="preserve">Quantidade de uso mensal (dias) </t>
  </si>
  <si>
    <t>Distância total percorrida (km/mês)</t>
  </si>
  <si>
    <t>Consumo do carro a gasolina (km/l)</t>
  </si>
  <si>
    <t>Valor do Veículo (R$)</t>
  </si>
  <si>
    <t>Custo da conversão (R$)</t>
  </si>
  <si>
    <t>Custo de oportunidade livre de risco (%a.a)</t>
  </si>
  <si>
    <t>Custo de oportunidade livre de risco (%a.m)</t>
  </si>
  <si>
    <t>IPVA (% do valor do carro/ano)</t>
  </si>
  <si>
    <t>Redução do IPVA (%)</t>
  </si>
  <si>
    <r>
      <t xml:space="preserve">Tabela 1 - </t>
    </r>
    <r>
      <rPr>
        <sz val="12"/>
        <rFont val="Times New Roman"/>
        <family val="1"/>
      </rPr>
      <t>Produção e Consumo de Gás Natural</t>
    </r>
  </si>
  <si>
    <t>FLUXO</t>
  </si>
  <si>
    <t>Transformação</t>
  </si>
  <si>
    <t>Consumo final</t>
  </si>
  <si>
    <t>Não energético</t>
  </si>
  <si>
    <t>Energético</t>
  </si>
  <si>
    <t>Setor energético</t>
  </si>
  <si>
    <t>Residencial</t>
  </si>
  <si>
    <t>Comercial / público</t>
  </si>
  <si>
    <t>Transportes</t>
  </si>
  <si>
    <t>Industrial</t>
  </si>
  <si>
    <r>
      <t>Valores em 10</t>
    </r>
    <r>
      <rPr>
        <vertAlign val="superscript"/>
        <sz val="12"/>
        <rFont val="Times New Roman"/>
        <family val="1"/>
      </rPr>
      <t>6</t>
    </r>
    <r>
      <rPr>
        <sz val="12"/>
        <rFont val="Times New Roman"/>
        <family val="1"/>
      </rPr>
      <t>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. (a) Inclusive não-aproveitada e reinjeção.</t>
    </r>
  </si>
  <si>
    <r>
      <t xml:space="preserve">Perdas e ajustes </t>
    </r>
    <r>
      <rPr>
        <vertAlign val="superscript"/>
        <sz val="10"/>
        <rFont val="Times New Roman"/>
        <family val="1"/>
      </rPr>
      <t>(a)</t>
    </r>
  </si>
  <si>
    <t>Fonte: Balanço Energético Nacional 2011, disponível em http://bem.epe.gov.br, acesso em 25/06/2012.</t>
  </si>
  <si>
    <t>Ano</t>
  </si>
  <si>
    <t>Quantidade de Conversões</t>
  </si>
  <si>
    <t>Evolução das Conversões para GNV</t>
  </si>
  <si>
    <t>Fonte: IBP - Instituto Brasileiro de Petróleo</t>
  </si>
  <si>
    <t>CONVERSÃO DE CARRO GASOLINA, ETANOL E FLEX (GASOLINA E ETANOL - GE) PARA GNV</t>
  </si>
  <si>
    <t>SÉRIES DE PREÇOS</t>
  </si>
  <si>
    <t>Série de preços médios</t>
  </si>
  <si>
    <t>Preço médio do GNV (R$/m3)</t>
  </si>
  <si>
    <t>Preço médio do GNV ajustado ao rendimento da gasolina (R$/m3)</t>
  </si>
  <si>
    <t>Preço médio da gasolina (R$/l)</t>
  </si>
  <si>
    <t>Preço médio do etanol (R$/l)</t>
  </si>
  <si>
    <t>Preço médio do etanol ajustado ao rendimento da gasolina  (R$/l)</t>
  </si>
  <si>
    <t>Diferença de preço Gasolina / Etanol (R$/l)</t>
  </si>
  <si>
    <t>Rendimento do etanol em relação à gasolina</t>
  </si>
  <si>
    <t>Rendimento GNV em relação à gasolina</t>
  </si>
  <si>
    <t>Preço médio do combustiível flex GE - mais barato (R$/l)</t>
  </si>
  <si>
    <t>Variação mensal</t>
  </si>
  <si>
    <t>Variação de preço do GNV nominal ajustado</t>
  </si>
  <si>
    <t>ln (GNVt/GNVt-1)</t>
  </si>
  <si>
    <t>Variação de preço GE nominal ajustado</t>
  </si>
  <si>
    <t>ln (GEt/GEt-1)</t>
  </si>
  <si>
    <t>Benefício do GNV (R$/l GE)</t>
  </si>
  <si>
    <t>IGP-M invertido</t>
  </si>
  <si>
    <t>IGP-M (base set/12)</t>
  </si>
  <si>
    <t>IGP-M (setr/12=1)</t>
  </si>
  <si>
    <t>Preço médio do GNV ajustado (R$ set/12)</t>
  </si>
  <si>
    <t>Preço médio do GE ajustado (R$ set/12)</t>
  </si>
  <si>
    <t>EVOLUÇÃO DOS PREÇOS AJUSTADOS DE GNV E GE (GASOLINA OU ETANOL) NO BRASIL - BASE SET/12</t>
  </si>
  <si>
    <r>
      <t>Tabela 2</t>
    </r>
    <r>
      <rPr>
        <sz val="12"/>
        <color theme="1"/>
        <rFont val="Times New Roman"/>
        <family val="1"/>
      </rPr>
      <t xml:space="preserve"> – Parâmetros para a Aplicação do Modelo</t>
    </r>
  </si>
  <si>
    <r>
      <t>Null Hypothesis: Ln(GNV/GNV</t>
    </r>
    <r>
      <rPr>
        <vertAlign val="subscript"/>
        <sz val="10"/>
        <rFont val="Times New Roman"/>
        <family val="1"/>
      </rPr>
      <t>-1</t>
    </r>
    <r>
      <rPr>
        <sz val="10"/>
        <rFont val="Times New Roman"/>
        <family val="1"/>
      </rPr>
      <t>) and  Ln(GE/GE</t>
    </r>
    <r>
      <rPr>
        <vertAlign val="subscript"/>
        <sz val="10"/>
        <rFont val="Times New Roman"/>
        <family val="1"/>
      </rPr>
      <t>-1</t>
    </r>
    <r>
      <rPr>
        <sz val="10"/>
        <rFont val="Times New Roman"/>
        <family val="1"/>
      </rPr>
      <t>) has a unit root</t>
    </r>
  </si>
  <si>
    <t>Exogenous: Constant</t>
  </si>
  <si>
    <t>Lag Length: 0 (Automatic based on SIC, MAXLAG=12)</t>
  </si>
  <si>
    <t>t-Statistic</t>
  </si>
  <si>
    <t xml:space="preserve">  Prob.*</t>
  </si>
  <si>
    <t xml:space="preserve">Augmented Dickey-Fuller test statistic </t>
  </si>
  <si>
    <r>
      <t>Ln(GNV/GNV</t>
    </r>
    <r>
      <rPr>
        <vertAlign val="subscript"/>
        <sz val="10"/>
        <rFont val="Times New Roman"/>
        <family val="1"/>
      </rPr>
      <t>-1</t>
    </r>
    <r>
      <rPr>
        <sz val="10"/>
        <rFont val="Times New Roman"/>
        <family val="1"/>
      </rPr>
      <t xml:space="preserve">) </t>
    </r>
  </si>
  <si>
    <t>Augmented Dickey-Fuller test statistic</t>
  </si>
  <si>
    <r>
      <t>Ln(GE/GE</t>
    </r>
    <r>
      <rPr>
        <vertAlign val="subscript"/>
        <sz val="10"/>
        <rFont val="Times New Roman"/>
        <family val="1"/>
      </rPr>
      <t>-1</t>
    </r>
    <r>
      <rPr>
        <sz val="10"/>
        <rFont val="Times New Roman"/>
        <family val="1"/>
      </rPr>
      <t xml:space="preserve">) </t>
    </r>
  </si>
  <si>
    <t>Test critical values:</t>
  </si>
  <si>
    <t>1% level</t>
  </si>
  <si>
    <t>5% level</t>
  </si>
  <si>
    <t>10% level</t>
  </si>
  <si>
    <t>*MacKinnon (1996) one-sided p-values.</t>
  </si>
  <si>
    <t>Fonte: Eviews 6.0</t>
  </si>
  <si>
    <r>
      <t>Tabela 3</t>
    </r>
    <r>
      <rPr>
        <sz val="12"/>
        <color theme="1"/>
        <rFont val="Times New Roman"/>
        <family val="1"/>
      </rPr>
      <t xml:space="preserve"> – Resultado do Teste de Raiz Unitária para as Séries de Preços GNV e GE</t>
    </r>
  </si>
  <si>
    <t>Figura 4</t>
  </si>
  <si>
    <t>Figura 3</t>
  </si>
  <si>
    <t>Probabilidade de Escassez</t>
  </si>
  <si>
    <t>Figura 5</t>
  </si>
  <si>
    <r>
      <t xml:space="preserve">Tabela 4 </t>
    </r>
    <r>
      <rPr>
        <sz val="10"/>
        <rFont val="Times New Roman"/>
        <family val="1"/>
      </rPr>
      <t>– O Valor da Opção de Conversão – Análise de Sensibilidade para Escassez e Intensidade do Uso do Veículo</t>
    </r>
  </si>
  <si>
    <t>Distância percorrida (Km / mês)</t>
  </si>
  <si>
    <t/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</si>
</sst>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0.000%"/>
    <numFmt numFmtId="168" formatCode="#,##0.0"/>
    <numFmt numFmtId="169" formatCode="&quot;R$ &quot;#,##0"/>
    <numFmt numFmtId="170" formatCode="0.0000"/>
    <numFmt numFmtId="171" formatCode="_(* #,##0.0000_);_(* \(#,##0.0000\);_(* &quot;-&quot;??_);_(@_)"/>
    <numFmt numFmtId="172" formatCode="[$-416]mmm\-yy;@"/>
    <numFmt numFmtId="173" formatCode="_(* #,##0.000_);_(* \(#,##0.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rgb="FF0000FF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0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3" fontId="3" fillId="0" borderId="0" xfId="0" applyNumberFormat="1" applyFont="1" applyBorder="1"/>
    <xf numFmtId="168" fontId="3" fillId="0" borderId="0" xfId="0" applyNumberFormat="1" applyFont="1" applyBorder="1"/>
    <xf numFmtId="169" fontId="3" fillId="0" borderId="0" xfId="0" applyNumberFormat="1" applyFont="1" applyBorder="1"/>
    <xf numFmtId="9" fontId="3" fillId="0" borderId="0" xfId="0" applyNumberFormat="1" applyFont="1" applyBorder="1"/>
    <xf numFmtId="167" fontId="3" fillId="0" borderId="0" xfId="1" applyNumberFormat="1" applyFont="1" applyBorder="1"/>
    <xf numFmtId="9" fontId="3" fillId="0" borderId="3" xfId="0" applyNumberFormat="1" applyFont="1" applyBorder="1"/>
    <xf numFmtId="0" fontId="4" fillId="0" borderId="0" xfId="0" applyFont="1"/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left" vertical="center" indent="4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indent="4"/>
    </xf>
    <xf numFmtId="3" fontId="10" fillId="0" borderId="3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horizontal="right" vertical="center"/>
    </xf>
    <xf numFmtId="0" fontId="12" fillId="0" borderId="0" xfId="2"/>
    <xf numFmtId="166" fontId="0" fillId="0" borderId="0" xfId="3" applyNumberFormat="1" applyFont="1"/>
    <xf numFmtId="0" fontId="2" fillId="0" borderId="0" xfId="2" applyFont="1" applyBorder="1"/>
    <xf numFmtId="0" fontId="12" fillId="0" borderId="0" xfId="2" applyBorder="1"/>
    <xf numFmtId="172" fontId="12" fillId="0" borderId="0" xfId="2" applyNumberFormat="1" applyBorder="1"/>
    <xf numFmtId="0" fontId="2" fillId="2" borderId="0" xfId="2" applyFont="1" applyFill="1" applyBorder="1"/>
    <xf numFmtId="172" fontId="12" fillId="3" borderId="0" xfId="2" applyNumberFormat="1" applyFill="1" applyBorder="1"/>
    <xf numFmtId="173" fontId="13" fillId="0" borderId="0" xfId="2" applyNumberFormat="1" applyFont="1" applyBorder="1"/>
    <xf numFmtId="173" fontId="13" fillId="3" borderId="0" xfId="2" applyNumberFormat="1" applyFont="1" applyFill="1" applyBorder="1"/>
    <xf numFmtId="0" fontId="12" fillId="0" borderId="0" xfId="2" applyFont="1" applyBorder="1"/>
    <xf numFmtId="173" fontId="12" fillId="0" borderId="0" xfId="2" applyNumberFormat="1" applyFont="1" applyBorder="1"/>
    <xf numFmtId="173" fontId="12" fillId="3" borderId="0" xfId="2" applyNumberFormat="1" applyFont="1" applyFill="1" applyBorder="1"/>
    <xf numFmtId="0" fontId="12" fillId="0" borderId="0" xfId="2" applyFont="1" applyFill="1" applyBorder="1"/>
    <xf numFmtId="165" fontId="13" fillId="0" borderId="0" xfId="2" applyNumberFormat="1" applyFont="1" applyBorder="1"/>
    <xf numFmtId="0" fontId="12" fillId="3" borderId="0" xfId="2" applyFill="1" applyBorder="1"/>
    <xf numFmtId="9" fontId="13" fillId="0" borderId="0" xfId="2" applyNumberFormat="1" applyFont="1" applyBorder="1"/>
    <xf numFmtId="172" fontId="14" fillId="3" borderId="0" xfId="2" applyNumberFormat="1" applyFont="1" applyFill="1" applyBorder="1"/>
    <xf numFmtId="0" fontId="12" fillId="0" borderId="0" xfId="2" applyFill="1" applyBorder="1"/>
    <xf numFmtId="0" fontId="15" fillId="3" borderId="0" xfId="2" applyFont="1" applyFill="1" applyBorder="1"/>
    <xf numFmtId="173" fontId="0" fillId="0" borderId="0" xfId="3" applyNumberFormat="1" applyFont="1" applyBorder="1"/>
    <xf numFmtId="10" fontId="0" fillId="3" borderId="0" xfId="4" applyNumberFormat="1" applyFont="1" applyFill="1" applyBorder="1"/>
    <xf numFmtId="0" fontId="2" fillId="0" borderId="0" xfId="2" applyFont="1" applyFill="1" applyBorder="1"/>
    <xf numFmtId="173" fontId="12" fillId="0" borderId="0" xfId="2" applyNumberFormat="1" applyBorder="1"/>
    <xf numFmtId="173" fontId="12" fillId="3" borderId="0" xfId="2" applyNumberFormat="1" applyFill="1" applyBorder="1"/>
    <xf numFmtId="171" fontId="16" fillId="0" borderId="0" xfId="2" applyNumberFormat="1" applyFont="1" applyBorder="1"/>
    <xf numFmtId="171" fontId="12" fillId="3" borderId="0" xfId="2" applyNumberFormat="1" applyFill="1" applyBorder="1"/>
    <xf numFmtId="171" fontId="16" fillId="4" borderId="0" xfId="2" applyNumberFormat="1" applyFont="1" applyFill="1" applyBorder="1"/>
    <xf numFmtId="171" fontId="12" fillId="0" borderId="0" xfId="2" applyNumberFormat="1" applyBorder="1"/>
    <xf numFmtId="0" fontId="12" fillId="5" borderId="0" xfId="2" applyFont="1" applyFill="1" applyBorder="1"/>
    <xf numFmtId="171" fontId="12" fillId="5" borderId="0" xfId="2" applyNumberFormat="1" applyFill="1" applyBorder="1"/>
    <xf numFmtId="0" fontId="18" fillId="0" borderId="0" xfId="0" applyFont="1" applyAlignment="1">
      <alignment horizontal="justify"/>
    </xf>
    <xf numFmtId="0" fontId="12" fillId="0" borderId="3" xfId="2" applyBorder="1"/>
    <xf numFmtId="0" fontId="10" fillId="0" borderId="0" xfId="2" applyFont="1" applyBorder="1"/>
    <xf numFmtId="0" fontId="10" fillId="0" borderId="3" xfId="2" applyFont="1" applyBorder="1"/>
    <xf numFmtId="170" fontId="10" fillId="0" borderId="3" xfId="2" applyNumberFormat="1" applyFont="1" applyBorder="1"/>
    <xf numFmtId="0" fontId="10" fillId="0" borderId="1" xfId="2" applyFont="1" applyBorder="1"/>
    <xf numFmtId="0" fontId="10" fillId="0" borderId="1" xfId="2" applyFont="1" applyBorder="1" applyAlignment="1">
      <alignment horizontal="right"/>
    </xf>
    <xf numFmtId="0" fontId="10" fillId="0" borderId="0" xfId="2" applyFont="1"/>
    <xf numFmtId="170" fontId="10" fillId="0" borderId="0" xfId="2" applyNumberFormat="1" applyFont="1"/>
    <xf numFmtId="0" fontId="12" fillId="0" borderId="0" xfId="0" applyFont="1"/>
    <xf numFmtId="170" fontId="0" fillId="0" borderId="0" xfId="0" applyNumberFormat="1"/>
    <xf numFmtId="0" fontId="12" fillId="0" borderId="0" xfId="0" applyFont="1" applyBorder="1"/>
    <xf numFmtId="170" fontId="12" fillId="0" borderId="0" xfId="0" applyNumberFormat="1" applyFont="1" applyFill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0" fontId="0" fillId="0" borderId="0" xfId="0" applyNumberFormat="1" applyBorder="1"/>
    <xf numFmtId="0" fontId="0" fillId="0" borderId="0" xfId="0" applyBorder="1"/>
    <xf numFmtId="0" fontId="12" fillId="0" borderId="0" xfId="0" applyFont="1" applyFill="1" applyBorder="1" applyAlignment="1">
      <alignment horizontal="centerContinuous"/>
    </xf>
    <xf numFmtId="0" fontId="5" fillId="0" borderId="0" xfId="0" applyFont="1"/>
    <xf numFmtId="39" fontId="10" fillId="0" borderId="4" xfId="0" applyNumberFormat="1" applyFont="1" applyFill="1" applyBorder="1"/>
    <xf numFmtId="9" fontId="9" fillId="0" borderId="4" xfId="1" applyFont="1" applyFill="1" applyBorder="1"/>
    <xf numFmtId="0" fontId="18" fillId="0" borderId="0" xfId="0" applyFont="1" applyAlignment="1">
      <alignment horizontal="left"/>
    </xf>
    <xf numFmtId="0" fontId="9" fillId="0" borderId="3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9" fontId="9" fillId="0" borderId="5" xfId="1" applyFont="1" applyFill="1" applyBorder="1"/>
    <xf numFmtId="39" fontId="10" fillId="0" borderId="5" xfId="0" applyNumberFormat="1" applyFont="1" applyFill="1" applyBorder="1"/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66" fontId="10" fillId="0" borderId="6" xfId="5" applyNumberFormat="1" applyFont="1" applyFill="1" applyBorder="1"/>
    <xf numFmtId="0" fontId="0" fillId="0" borderId="0" xfId="0" quotePrefix="1" applyBorder="1"/>
  </cellXfs>
  <cellStyles count="6">
    <cellStyle name="Normal" xfId="0" builtinId="0"/>
    <cellStyle name="Normal 2" xfId="2"/>
    <cellStyle name="Porcentagem" xfId="1" builtinId="5"/>
    <cellStyle name="Porcentagem 2" xfId="4"/>
    <cellStyle name="Separador de milhares" xfId="5" builtinId="3"/>
    <cellStyle name="Separador de milhare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>
        <c:manualLayout>
          <c:layoutTarget val="inner"/>
          <c:xMode val="edge"/>
          <c:yMode val="edge"/>
          <c:x val="0.21428592782000144"/>
          <c:y val="9.7015102129310998E-2"/>
          <c:w val="0.75714361163067256"/>
          <c:h val="0.64552356416810763"/>
        </c:manualLayout>
      </c:layout>
      <c:barChart>
        <c:barDir val="col"/>
        <c:grouping val="clustered"/>
        <c:ser>
          <c:idx val="0"/>
          <c:order val="0"/>
          <c:tx>
            <c:strRef>
              <c:f>'Fig 1'!$B$1</c:f>
              <c:strCache>
                <c:ptCount val="1"/>
                <c:pt idx="0">
                  <c:v>Quantidade de Conversões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 1'!$A$2:$A$10</c:f>
              <c:numCache>
                <c:formatCode>General</c:formatCode>
                <c:ptCount val="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</c:numCache>
            </c:numRef>
          </c:cat>
          <c:val>
            <c:numRef>
              <c:f>'Fig 1'!$B$2:$B$10</c:f>
              <c:numCache>
                <c:formatCode>_(* #,##0_);_(* \(#,##0\);_(* "-"??_);_(@_)</c:formatCode>
                <c:ptCount val="9"/>
                <c:pt idx="0">
                  <c:v>87224</c:v>
                </c:pt>
                <c:pt idx="1">
                  <c:v>147954</c:v>
                </c:pt>
                <c:pt idx="2">
                  <c:v>156564</c:v>
                </c:pt>
                <c:pt idx="3">
                  <c:v>194072</c:v>
                </c:pt>
                <c:pt idx="4">
                  <c:v>192452</c:v>
                </c:pt>
                <c:pt idx="5">
                  <c:v>216336</c:v>
                </c:pt>
                <c:pt idx="6">
                  <c:v>272610</c:v>
                </c:pt>
                <c:pt idx="7">
                  <c:v>187040</c:v>
                </c:pt>
                <c:pt idx="8">
                  <c:v>76386</c:v>
                </c:pt>
              </c:numCache>
            </c:numRef>
          </c:val>
        </c:ser>
        <c:axId val="99918976"/>
        <c:axId val="99921280"/>
      </c:barChart>
      <c:catAx>
        <c:axId val="99918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BR"/>
                  <a:t>Ano</a:t>
                </a:r>
              </a:p>
            </c:rich>
          </c:tx>
          <c:layout>
            <c:manualLayout>
              <c:xMode val="edge"/>
              <c:yMode val="edge"/>
              <c:x val="0.5632659488992442"/>
              <c:y val="0.8880612684608453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99921280"/>
        <c:crosses val="autoZero"/>
        <c:auto val="1"/>
        <c:lblAlgn val="ctr"/>
        <c:lblOffset val="100"/>
        <c:tickLblSkip val="1"/>
        <c:tickMarkSkip val="1"/>
      </c:catAx>
      <c:valAx>
        <c:axId val="99921280"/>
        <c:scaling>
          <c:orientation val="minMax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BR"/>
                  <a:t>Quantidade de Conversões</a:t>
                </a:r>
              </a:p>
            </c:rich>
          </c:tx>
          <c:layout>
            <c:manualLayout>
              <c:xMode val="edge"/>
              <c:yMode val="edge"/>
              <c:x val="3.2653061224489806E-2"/>
              <c:y val="9.3283582089552231E-2"/>
            </c:manualLayout>
          </c:layout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99918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6141274024223696E-2"/>
          <c:y val="0.18546365914786989"/>
          <c:w val="0.85965475505807099"/>
          <c:h val="0.51879699248120303"/>
        </c:manualLayout>
      </c:layout>
      <c:lineChart>
        <c:grouping val="standard"/>
        <c:ser>
          <c:idx val="0"/>
          <c:order val="0"/>
          <c:tx>
            <c:strRef>
              <c:f>'Fig 2'!$A$22</c:f>
              <c:strCache>
                <c:ptCount val="1"/>
                <c:pt idx="0">
                  <c:v>Preço médio do GNV ajustado (R$ set/12)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2'!$B$3:$DD$3</c:f>
              <c:numCache>
                <c:formatCode>[$-416]mmm\-yy;@</c:formatCode>
                <c:ptCount val="107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  <c:pt idx="60">
                  <c:v>39753</c:v>
                </c:pt>
                <c:pt idx="61">
                  <c:v>39783</c:v>
                </c:pt>
                <c:pt idx="62">
                  <c:v>39814</c:v>
                </c:pt>
                <c:pt idx="63">
                  <c:v>39845</c:v>
                </c:pt>
                <c:pt idx="64">
                  <c:v>39873</c:v>
                </c:pt>
                <c:pt idx="65">
                  <c:v>39904</c:v>
                </c:pt>
                <c:pt idx="66">
                  <c:v>39934</c:v>
                </c:pt>
                <c:pt idx="67">
                  <c:v>39965</c:v>
                </c:pt>
                <c:pt idx="68">
                  <c:v>39995</c:v>
                </c:pt>
                <c:pt idx="69">
                  <c:v>40026</c:v>
                </c:pt>
                <c:pt idx="70">
                  <c:v>40057</c:v>
                </c:pt>
                <c:pt idx="71">
                  <c:v>40087</c:v>
                </c:pt>
                <c:pt idx="72">
                  <c:v>40118</c:v>
                </c:pt>
                <c:pt idx="73">
                  <c:v>40148</c:v>
                </c:pt>
                <c:pt idx="74">
                  <c:v>40179</c:v>
                </c:pt>
                <c:pt idx="75">
                  <c:v>40210</c:v>
                </c:pt>
                <c:pt idx="76">
                  <c:v>40238</c:v>
                </c:pt>
                <c:pt idx="77">
                  <c:v>40269</c:v>
                </c:pt>
                <c:pt idx="78">
                  <c:v>40299</c:v>
                </c:pt>
                <c:pt idx="79">
                  <c:v>40330</c:v>
                </c:pt>
                <c:pt idx="80">
                  <c:v>40360</c:v>
                </c:pt>
                <c:pt idx="81">
                  <c:v>40391</c:v>
                </c:pt>
                <c:pt idx="82">
                  <c:v>40422</c:v>
                </c:pt>
                <c:pt idx="83">
                  <c:v>40452</c:v>
                </c:pt>
                <c:pt idx="84">
                  <c:v>40483</c:v>
                </c:pt>
                <c:pt idx="85">
                  <c:v>40513</c:v>
                </c:pt>
                <c:pt idx="86">
                  <c:v>40544</c:v>
                </c:pt>
                <c:pt idx="87">
                  <c:v>40575</c:v>
                </c:pt>
                <c:pt idx="88">
                  <c:v>40603</c:v>
                </c:pt>
                <c:pt idx="89">
                  <c:v>40634</c:v>
                </c:pt>
                <c:pt idx="90">
                  <c:v>40664</c:v>
                </c:pt>
                <c:pt idx="91">
                  <c:v>40695</c:v>
                </c:pt>
                <c:pt idx="92">
                  <c:v>40725</c:v>
                </c:pt>
                <c:pt idx="93">
                  <c:v>40756</c:v>
                </c:pt>
                <c:pt idx="94">
                  <c:v>40787</c:v>
                </c:pt>
                <c:pt idx="95">
                  <c:v>40817</c:v>
                </c:pt>
                <c:pt idx="96">
                  <c:v>40848</c:v>
                </c:pt>
                <c:pt idx="97">
                  <c:v>40878</c:v>
                </c:pt>
                <c:pt idx="98">
                  <c:v>40909</c:v>
                </c:pt>
                <c:pt idx="99">
                  <c:v>40940</c:v>
                </c:pt>
                <c:pt idx="100">
                  <c:v>40969</c:v>
                </c:pt>
                <c:pt idx="101">
                  <c:v>41000</c:v>
                </c:pt>
                <c:pt idx="102">
                  <c:v>41030</c:v>
                </c:pt>
                <c:pt idx="103">
                  <c:v>41061</c:v>
                </c:pt>
                <c:pt idx="104">
                  <c:v>41091</c:v>
                </c:pt>
                <c:pt idx="105">
                  <c:v>41122</c:v>
                </c:pt>
                <c:pt idx="106">
                  <c:v>41153</c:v>
                </c:pt>
              </c:numCache>
            </c:numRef>
          </c:cat>
          <c:val>
            <c:numRef>
              <c:f>'Fig 2'!$B$22:$DD$22</c:f>
              <c:numCache>
                <c:formatCode>_(* #,##0.0000_);_(* \(#,##0.0000\);_(* "-"??_);_(@_)</c:formatCode>
                <c:ptCount val="107"/>
                <c:pt idx="0">
                  <c:v>1.2754078486592897</c:v>
                </c:pt>
                <c:pt idx="1">
                  <c:v>1.2643424615764887</c:v>
                </c:pt>
                <c:pt idx="2">
                  <c:v>1.2570511570972656</c:v>
                </c:pt>
                <c:pt idx="3">
                  <c:v>1.2415843781611113</c:v>
                </c:pt>
                <c:pt idx="4">
                  <c:v>1.2345910766396504</c:v>
                </c:pt>
                <c:pt idx="5">
                  <c:v>1.2187179371636492</c:v>
                </c:pt>
                <c:pt idx="6">
                  <c:v>1.2028150079767193</c:v>
                </c:pt>
                <c:pt idx="7">
                  <c:v>1.2234574692829356</c:v>
                </c:pt>
                <c:pt idx="8">
                  <c:v>1.2342906985286621</c:v>
                </c:pt>
                <c:pt idx="9">
                  <c:v>1.2222584547449871</c:v>
                </c:pt>
                <c:pt idx="10">
                  <c:v>1.2270887306512652</c:v>
                </c:pt>
                <c:pt idx="11">
                  <c:v>1.2109484269781909</c:v>
                </c:pt>
                <c:pt idx="12">
                  <c:v>1.1990183169454116</c:v>
                </c:pt>
                <c:pt idx="13">
                  <c:v>1.1956830526227598</c:v>
                </c:pt>
                <c:pt idx="14">
                  <c:v>1.1937367086579775</c:v>
                </c:pt>
                <c:pt idx="15">
                  <c:v>1.198466355787968</c:v>
                </c:pt>
                <c:pt idx="16">
                  <c:v>1.2039289140531539</c:v>
                </c:pt>
                <c:pt idx="17">
                  <c:v>1.1932953679008367</c:v>
                </c:pt>
                <c:pt idx="18">
                  <c:v>1.1868587854108965</c:v>
                </c:pt>
                <c:pt idx="19">
                  <c:v>1.2120697858878042</c:v>
                </c:pt>
                <c:pt idx="20">
                  <c:v>1.2032893532112896</c:v>
                </c:pt>
                <c:pt idx="21">
                  <c:v>1.1927927942448704</c:v>
                </c:pt>
                <c:pt idx="22">
                  <c:v>1.2586576752795904</c:v>
                </c:pt>
                <c:pt idx="23">
                  <c:v>1.2448383255990401</c:v>
                </c:pt>
                <c:pt idx="24">
                  <c:v>1.2334233302514099</c:v>
                </c:pt>
                <c:pt idx="25">
                  <c:v>1.2336860668963328</c:v>
                </c:pt>
                <c:pt idx="26">
                  <c:v>1.234385454631227</c:v>
                </c:pt>
                <c:pt idx="27">
                  <c:v>1.2365810526812366</c:v>
                </c:pt>
                <c:pt idx="28">
                  <c:v>1.2462103849931043</c:v>
                </c:pt>
                <c:pt idx="29">
                  <c:v>1.2474075222685972</c:v>
                </c:pt>
                <c:pt idx="30">
                  <c:v>1.2368927010500572</c:v>
                </c:pt>
                <c:pt idx="31">
                  <c:v>1.2253741551348425</c:v>
                </c:pt>
                <c:pt idx="32">
                  <c:v>1.189903894403127</c:v>
                </c:pt>
                <c:pt idx="33">
                  <c:v>1.2111547825548548</c:v>
                </c:pt>
                <c:pt idx="34">
                  <c:v>1.2143120301899104</c:v>
                </c:pt>
                <c:pt idx="35">
                  <c:v>1.2111824725937717</c:v>
                </c:pt>
                <c:pt idx="36">
                  <c:v>1.208661644351591</c:v>
                </c:pt>
                <c:pt idx="37">
                  <c:v>1.2026528067412798</c:v>
                </c:pt>
                <c:pt idx="38">
                  <c:v>1.2031691672344431</c:v>
                </c:pt>
                <c:pt idx="39">
                  <c:v>1.2074039097595091</c:v>
                </c:pt>
                <c:pt idx="40">
                  <c:v>1.20572570474124</c:v>
                </c:pt>
                <c:pt idx="41">
                  <c:v>1.2065703624769624</c:v>
                </c:pt>
                <c:pt idx="42">
                  <c:v>1.2758903742018675</c:v>
                </c:pt>
                <c:pt idx="43">
                  <c:v>1.2970613727033302</c:v>
                </c:pt>
                <c:pt idx="44">
                  <c:v>1.2869142384131182</c:v>
                </c:pt>
                <c:pt idx="45">
                  <c:v>1.3013618785794192</c:v>
                </c:pt>
                <c:pt idx="46">
                  <c:v>1.315725726657869</c:v>
                </c:pt>
                <c:pt idx="47">
                  <c:v>1.3194832512974914</c:v>
                </c:pt>
                <c:pt idx="48">
                  <c:v>1.3018703368010913</c:v>
                </c:pt>
                <c:pt idx="49">
                  <c:v>1.306202467881205</c:v>
                </c:pt>
                <c:pt idx="50">
                  <c:v>1.3682072860997221</c:v>
                </c:pt>
                <c:pt idx="51">
                  <c:v>1.3577993373413901</c:v>
                </c:pt>
                <c:pt idx="52">
                  <c:v>1.3360793197196343</c:v>
                </c:pt>
                <c:pt idx="53">
                  <c:v>1.3130817090744427</c:v>
                </c:pt>
                <c:pt idx="54">
                  <c:v>1.3358461963715205</c:v>
                </c:pt>
                <c:pt idx="55">
                  <c:v>1.397199763143159</c:v>
                </c:pt>
                <c:pt idx="56">
                  <c:v>1.4364303317297995</c:v>
                </c:pt>
                <c:pt idx="57">
                  <c:v>1.4563990722288058</c:v>
                </c:pt>
                <c:pt idx="58">
                  <c:v>1.4381784753643088</c:v>
                </c:pt>
                <c:pt idx="59">
                  <c:v>1.4283231878178926</c:v>
                </c:pt>
                <c:pt idx="60">
                  <c:v>1.4340288783526363</c:v>
                </c:pt>
                <c:pt idx="61">
                  <c:v>1.4538008834956728</c:v>
                </c:pt>
                <c:pt idx="62">
                  <c:v>1.4865657372820285</c:v>
                </c:pt>
                <c:pt idx="63">
                  <c:v>1.4540352768288898</c:v>
                </c:pt>
                <c:pt idx="64">
                  <c:v>1.4352791396691229</c:v>
                </c:pt>
                <c:pt idx="65">
                  <c:v>1.4122359774239071</c:v>
                </c:pt>
                <c:pt idx="66">
                  <c:v>1.3858835032895829</c:v>
                </c:pt>
                <c:pt idx="67">
                  <c:v>1.3322739529465706</c:v>
                </c:pt>
                <c:pt idx="68">
                  <c:v>1.3088429258306391</c:v>
                </c:pt>
                <c:pt idx="69">
                  <c:v>1.3006859434064486</c:v>
                </c:pt>
                <c:pt idx="70">
                  <c:v>1.2571733825982458</c:v>
                </c:pt>
                <c:pt idx="71">
                  <c:v>1.2820015631568693</c:v>
                </c:pt>
                <c:pt idx="72">
                  <c:v>1.2857262264159752</c:v>
                </c:pt>
                <c:pt idx="73">
                  <c:v>1.2908944920219294</c:v>
                </c:pt>
                <c:pt idx="74">
                  <c:v>1.2740631785647507</c:v>
                </c:pt>
                <c:pt idx="75">
                  <c:v>1.2822181279513434</c:v>
                </c:pt>
                <c:pt idx="76">
                  <c:v>1.2702807132929024</c:v>
                </c:pt>
                <c:pt idx="77">
                  <c:v>1.2599111621734713</c:v>
                </c:pt>
                <c:pt idx="78">
                  <c:v>1.2891575797260373</c:v>
                </c:pt>
                <c:pt idx="79">
                  <c:v>1.2929290392138122</c:v>
                </c:pt>
                <c:pt idx="80">
                  <c:v>1.2951981934014731</c:v>
                </c:pt>
                <c:pt idx="81">
                  <c:v>1.2857677797545879</c:v>
                </c:pt>
                <c:pt idx="82">
                  <c:v>1.2858963446650331</c:v>
                </c:pt>
                <c:pt idx="83">
                  <c:v>1.2760383721841619</c:v>
                </c:pt>
                <c:pt idx="84">
                  <c:v>1.2684278461089018</c:v>
                </c:pt>
                <c:pt idx="85">
                  <c:v>1.2475848086312207</c:v>
                </c:pt>
                <c:pt idx="86">
                  <c:v>1.2319340551242528</c:v>
                </c:pt>
                <c:pt idx="87">
                  <c:v>1.2385263583088717</c:v>
                </c:pt>
                <c:pt idx="88">
                  <c:v>1.2528000000000001</c:v>
                </c:pt>
                <c:pt idx="89">
                  <c:v>1.2844256818663731</c:v>
                </c:pt>
                <c:pt idx="90">
                  <c:v>1.2933470895724268</c:v>
                </c:pt>
                <c:pt idx="91">
                  <c:v>1.2855990966024557</c:v>
                </c:pt>
                <c:pt idx="92">
                  <c:v>1.271537605126722</c:v>
                </c:pt>
                <c:pt idx="93">
                  <c:v>1.2658150402619777</c:v>
                </c:pt>
                <c:pt idx="94">
                  <c:v>1.2518543824780974</c:v>
                </c:pt>
                <c:pt idx="95">
                  <c:v>1.2439848661255162</c:v>
                </c:pt>
                <c:pt idx="96">
                  <c:v>1.2360811789966952</c:v>
                </c:pt>
                <c:pt idx="97">
                  <c:v>1.2375230793158376</c:v>
                </c:pt>
                <c:pt idx="98">
                  <c:v>1.2293870244220533</c:v>
                </c:pt>
                <c:pt idx="99">
                  <c:v>1.2157208612645454</c:v>
                </c:pt>
                <c:pt idx="100">
                  <c:v>1.1984388468806519</c:v>
                </c:pt>
                <c:pt idx="101">
                  <c:v>1.2263796004343033</c:v>
                </c:pt>
                <c:pt idx="102">
                  <c:v>1.2238779528787567</c:v>
                </c:pt>
                <c:pt idx="103">
                  <c:v>1.2208122367516807</c:v>
                </c:pt>
                <c:pt idx="104">
                  <c:v>1.2180661411425984</c:v>
                </c:pt>
                <c:pt idx="105">
                  <c:v>1.2109223261178095</c:v>
                </c:pt>
                <c:pt idx="106">
                  <c:v>1.2042725958456113</c:v>
                </c:pt>
              </c:numCache>
            </c:numRef>
          </c:val>
        </c:ser>
        <c:ser>
          <c:idx val="1"/>
          <c:order val="1"/>
          <c:tx>
            <c:strRef>
              <c:f>'Fig 2'!$A$23</c:f>
              <c:strCache>
                <c:ptCount val="1"/>
                <c:pt idx="0">
                  <c:v>Preço médio do GE ajustado (R$ set/12)</c:v>
                </c:pt>
              </c:strCache>
            </c:strRef>
          </c:tx>
          <c:spPr>
            <a:ln w="25400">
              <a:pattFill prst="pct50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cat>
            <c:numRef>
              <c:f>'Fig 2'!$B$3:$DD$3</c:f>
              <c:numCache>
                <c:formatCode>[$-416]mmm\-yy;@</c:formatCode>
                <c:ptCount val="107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  <c:pt idx="60">
                  <c:v>39753</c:v>
                </c:pt>
                <c:pt idx="61">
                  <c:v>39783</c:v>
                </c:pt>
                <c:pt idx="62">
                  <c:v>39814</c:v>
                </c:pt>
                <c:pt idx="63">
                  <c:v>39845</c:v>
                </c:pt>
                <c:pt idx="64">
                  <c:v>39873</c:v>
                </c:pt>
                <c:pt idx="65">
                  <c:v>39904</c:v>
                </c:pt>
                <c:pt idx="66">
                  <c:v>39934</c:v>
                </c:pt>
                <c:pt idx="67">
                  <c:v>39965</c:v>
                </c:pt>
                <c:pt idx="68">
                  <c:v>39995</c:v>
                </c:pt>
                <c:pt idx="69">
                  <c:v>40026</c:v>
                </c:pt>
                <c:pt idx="70">
                  <c:v>40057</c:v>
                </c:pt>
                <c:pt idx="71">
                  <c:v>40087</c:v>
                </c:pt>
                <c:pt idx="72">
                  <c:v>40118</c:v>
                </c:pt>
                <c:pt idx="73">
                  <c:v>40148</c:v>
                </c:pt>
                <c:pt idx="74">
                  <c:v>40179</c:v>
                </c:pt>
                <c:pt idx="75">
                  <c:v>40210</c:v>
                </c:pt>
                <c:pt idx="76">
                  <c:v>40238</c:v>
                </c:pt>
                <c:pt idx="77">
                  <c:v>40269</c:v>
                </c:pt>
                <c:pt idx="78">
                  <c:v>40299</c:v>
                </c:pt>
                <c:pt idx="79">
                  <c:v>40330</c:v>
                </c:pt>
                <c:pt idx="80">
                  <c:v>40360</c:v>
                </c:pt>
                <c:pt idx="81">
                  <c:v>40391</c:v>
                </c:pt>
                <c:pt idx="82">
                  <c:v>40422</c:v>
                </c:pt>
                <c:pt idx="83">
                  <c:v>40452</c:v>
                </c:pt>
                <c:pt idx="84">
                  <c:v>40483</c:v>
                </c:pt>
                <c:pt idx="85">
                  <c:v>40513</c:v>
                </c:pt>
                <c:pt idx="86">
                  <c:v>40544</c:v>
                </c:pt>
                <c:pt idx="87">
                  <c:v>40575</c:v>
                </c:pt>
                <c:pt idx="88">
                  <c:v>40603</c:v>
                </c:pt>
                <c:pt idx="89">
                  <c:v>40634</c:v>
                </c:pt>
                <c:pt idx="90">
                  <c:v>40664</c:v>
                </c:pt>
                <c:pt idx="91">
                  <c:v>40695</c:v>
                </c:pt>
                <c:pt idx="92">
                  <c:v>40725</c:v>
                </c:pt>
                <c:pt idx="93">
                  <c:v>40756</c:v>
                </c:pt>
                <c:pt idx="94">
                  <c:v>40787</c:v>
                </c:pt>
                <c:pt idx="95">
                  <c:v>40817</c:v>
                </c:pt>
                <c:pt idx="96">
                  <c:v>40848</c:v>
                </c:pt>
                <c:pt idx="97">
                  <c:v>40878</c:v>
                </c:pt>
                <c:pt idx="98">
                  <c:v>40909</c:v>
                </c:pt>
                <c:pt idx="99">
                  <c:v>40940</c:v>
                </c:pt>
                <c:pt idx="100">
                  <c:v>40969</c:v>
                </c:pt>
                <c:pt idx="101">
                  <c:v>41000</c:v>
                </c:pt>
                <c:pt idx="102">
                  <c:v>41030</c:v>
                </c:pt>
                <c:pt idx="103">
                  <c:v>41061</c:v>
                </c:pt>
                <c:pt idx="104">
                  <c:v>41091</c:v>
                </c:pt>
                <c:pt idx="105">
                  <c:v>41122</c:v>
                </c:pt>
                <c:pt idx="106">
                  <c:v>41153</c:v>
                </c:pt>
              </c:numCache>
            </c:numRef>
          </c:cat>
          <c:val>
            <c:numRef>
              <c:f>'Fig 2'!$B$23:$DD$23</c:f>
              <c:numCache>
                <c:formatCode>_(* #,##0.0000_);_(* \(#,##0.0000\);_(* "-"??_);_(@_)</c:formatCode>
                <c:ptCount val="107"/>
                <c:pt idx="0">
                  <c:v>2.5172523328801768</c:v>
                </c:pt>
                <c:pt idx="1">
                  <c:v>2.5248690002307144</c:v>
                </c:pt>
                <c:pt idx="2">
                  <c:v>2.5185332606780473</c:v>
                </c:pt>
                <c:pt idx="3">
                  <c:v>2.4130460505789042</c:v>
                </c:pt>
                <c:pt idx="4">
                  <c:v>2.1615998172046451</c:v>
                </c:pt>
                <c:pt idx="5">
                  <c:v>2.0931249353496311</c:v>
                </c:pt>
                <c:pt idx="6">
                  <c:v>2.1157059062190822</c:v>
                </c:pt>
                <c:pt idx="7">
                  <c:v>2.2748587225111541</c:v>
                </c:pt>
                <c:pt idx="8">
                  <c:v>2.3283210904063396</c:v>
                </c:pt>
                <c:pt idx="9">
                  <c:v>2.5223871171640728</c:v>
                </c:pt>
                <c:pt idx="10">
                  <c:v>2.5474298012378682</c:v>
                </c:pt>
                <c:pt idx="11">
                  <c:v>2.6821026228946714</c:v>
                </c:pt>
                <c:pt idx="12">
                  <c:v>2.7887831872920898</c:v>
                </c:pt>
                <c:pt idx="13">
                  <c:v>2.8278415842970799</c:v>
                </c:pt>
                <c:pt idx="14">
                  <c:v>2.7899833789537816</c:v>
                </c:pt>
                <c:pt idx="15">
                  <c:v>2.7697958857742098</c:v>
                </c:pt>
                <c:pt idx="16">
                  <c:v>2.776755607791046</c:v>
                </c:pt>
                <c:pt idx="17">
                  <c:v>2.7609533059623521</c:v>
                </c:pt>
                <c:pt idx="18">
                  <c:v>2.5946952175802815</c:v>
                </c:pt>
                <c:pt idx="19">
                  <c:v>2.3521990637836732</c:v>
                </c:pt>
                <c:pt idx="20">
                  <c:v>2.3979147777292651</c:v>
                </c:pt>
                <c:pt idx="21">
                  <c:v>2.4190568148588567</c:v>
                </c:pt>
                <c:pt idx="22">
                  <c:v>2.5025831628833397</c:v>
                </c:pt>
                <c:pt idx="23">
                  <c:v>2.6976709945456592</c:v>
                </c:pt>
                <c:pt idx="24">
                  <c:v>2.707559581798149</c:v>
                </c:pt>
                <c:pt idx="25">
                  <c:v>2.8225506877325115</c:v>
                </c:pt>
                <c:pt idx="26">
                  <c:v>3.1047694620910247</c:v>
                </c:pt>
                <c:pt idx="27">
                  <c:v>3.1622299609653042</c:v>
                </c:pt>
                <c:pt idx="28">
                  <c:v>3.232076209671376</c:v>
                </c:pt>
                <c:pt idx="29">
                  <c:v>3.1965437003328532</c:v>
                </c:pt>
                <c:pt idx="30">
                  <c:v>3.098903613095263</c:v>
                </c:pt>
                <c:pt idx="31">
                  <c:v>2.798698352844597</c:v>
                </c:pt>
                <c:pt idx="32">
                  <c:v>2.7763736556013785</c:v>
                </c:pt>
                <c:pt idx="33">
                  <c:v>2.7658254245039355</c:v>
                </c:pt>
                <c:pt idx="34">
                  <c:v>2.6839694077346952</c:v>
                </c:pt>
                <c:pt idx="35">
                  <c:v>2.5888888463980226</c:v>
                </c:pt>
                <c:pt idx="36">
                  <c:v>2.5551003178929093</c:v>
                </c:pt>
                <c:pt idx="37">
                  <c:v>2.5393045978974293</c:v>
                </c:pt>
                <c:pt idx="38">
                  <c:v>2.7108567724085511</c:v>
                </c:pt>
                <c:pt idx="39">
                  <c:v>2.7191307339897954</c:v>
                </c:pt>
                <c:pt idx="40">
                  <c:v>2.7166975532948072</c:v>
                </c:pt>
                <c:pt idx="41">
                  <c:v>2.8596033986991061</c:v>
                </c:pt>
                <c:pt idx="42">
                  <c:v>2.8725099127641656</c:v>
                </c:pt>
                <c:pt idx="43">
                  <c:v>2.6250051590424541</c:v>
                </c:pt>
                <c:pt idx="44">
                  <c:v>2.4243852840156777</c:v>
                </c:pt>
                <c:pt idx="45">
                  <c:v>2.3620990396802957</c:v>
                </c:pt>
                <c:pt idx="46">
                  <c:v>2.3268853128856759</c:v>
                </c:pt>
                <c:pt idx="47">
                  <c:v>2.2886022964794086</c:v>
                </c:pt>
                <c:pt idx="48">
                  <c:v>2.4003148486599568</c:v>
                </c:pt>
                <c:pt idx="49">
                  <c:v>2.5537493102351814</c:v>
                </c:pt>
                <c:pt idx="50">
                  <c:v>2.5739915744532</c:v>
                </c:pt>
                <c:pt idx="51">
                  <c:v>2.4804388671545872</c:v>
                </c:pt>
                <c:pt idx="52">
                  <c:v>2.4505177635084134</c:v>
                </c:pt>
                <c:pt idx="53">
                  <c:v>2.4133212144859093</c:v>
                </c:pt>
                <c:pt idx="54">
                  <c:v>2.4016450686900641</c:v>
                </c:pt>
                <c:pt idx="55">
                  <c:v>2.3470047600924167</c:v>
                </c:pt>
                <c:pt idx="56">
                  <c:v>2.3410319660911427</c:v>
                </c:pt>
                <c:pt idx="57">
                  <c:v>2.3252871892706239</c:v>
                </c:pt>
                <c:pt idx="58">
                  <c:v>2.3068472343225643</c:v>
                </c:pt>
                <c:pt idx="59">
                  <c:v>2.326571256439546</c:v>
                </c:pt>
                <c:pt idx="60">
                  <c:v>2.3100401228047258</c:v>
                </c:pt>
                <c:pt idx="61">
                  <c:v>2.2821292938594868</c:v>
                </c:pt>
                <c:pt idx="62">
                  <c:v>2.2614763920806276</c:v>
                </c:pt>
                <c:pt idx="63">
                  <c:v>2.2849721988054452</c:v>
                </c:pt>
                <c:pt idx="64">
                  <c:v>2.2508002749617293</c:v>
                </c:pt>
                <c:pt idx="65">
                  <c:v>2.1919438364974564</c:v>
                </c:pt>
                <c:pt idx="66">
                  <c:v>2.1405613619450876</c:v>
                </c:pt>
                <c:pt idx="67">
                  <c:v>2.0607668931700887</c:v>
                </c:pt>
                <c:pt idx="68">
                  <c:v>2.0995111458026905</c:v>
                </c:pt>
                <c:pt idx="69">
                  <c:v>2.114040698203985</c:v>
                </c:pt>
                <c:pt idx="70">
                  <c:v>2.1600162372244118</c:v>
                </c:pt>
                <c:pt idx="71">
                  <c:v>2.3605108147015375</c:v>
                </c:pt>
                <c:pt idx="72">
                  <c:v>2.4449515287638377</c:v>
                </c:pt>
                <c:pt idx="73">
                  <c:v>2.4854854391133836</c:v>
                </c:pt>
                <c:pt idx="74">
                  <c:v>2.5935998691881927</c:v>
                </c:pt>
                <c:pt idx="75">
                  <c:v>2.6180628599382456</c:v>
                </c:pt>
                <c:pt idx="76">
                  <c:v>2.5746508807560944</c:v>
                </c:pt>
                <c:pt idx="77">
                  <c:v>2.3888605623988082</c:v>
                </c:pt>
                <c:pt idx="78">
                  <c:v>2.282123455977183</c:v>
                </c:pt>
                <c:pt idx="79">
                  <c:v>2.1945754188440114</c:v>
                </c:pt>
                <c:pt idx="80">
                  <c:v>2.2186265349932643</c:v>
                </c:pt>
                <c:pt idx="81">
                  <c:v>2.24791501851734</c:v>
                </c:pt>
                <c:pt idx="82">
                  <c:v>2.2693620025115675</c:v>
                </c:pt>
                <c:pt idx="83">
                  <c:v>2.3941925019225319</c:v>
                </c:pt>
                <c:pt idx="84">
                  <c:v>2.4443486521115316</c:v>
                </c:pt>
                <c:pt idx="85">
                  <c:v>2.5404585005087617</c:v>
                </c:pt>
                <c:pt idx="86">
                  <c:v>2.5916653930287921</c:v>
                </c:pt>
                <c:pt idx="87">
                  <c:v>2.6104631121268982</c:v>
                </c:pt>
                <c:pt idx="88">
                  <c:v>2.67</c:v>
                </c:pt>
                <c:pt idx="89">
                  <c:v>2.8302263776456282</c:v>
                </c:pt>
                <c:pt idx="90">
                  <c:v>2.8239800465310672</c:v>
                </c:pt>
                <c:pt idx="91">
                  <c:v>2.6166338799421531</c:v>
                </c:pt>
                <c:pt idx="92">
                  <c:v>2.6866929465556124</c:v>
                </c:pt>
                <c:pt idx="93">
                  <c:v>2.6772340369177265</c:v>
                </c:pt>
                <c:pt idx="94">
                  <c:v>2.6633959627210921</c:v>
                </c:pt>
                <c:pt idx="95">
                  <c:v>2.6494411259643504</c:v>
                </c:pt>
                <c:pt idx="96">
                  <c:v>2.6353097185752521</c:v>
                </c:pt>
                <c:pt idx="97">
                  <c:v>2.6210632071153368</c:v>
                </c:pt>
                <c:pt idx="98">
                  <c:v>2.5828803676391638</c:v>
                </c:pt>
                <c:pt idx="99">
                  <c:v>2.541116846098828</c:v>
                </c:pt>
                <c:pt idx="100">
                  <c:v>2.5120275707259689</c:v>
                </c:pt>
                <c:pt idx="101">
                  <c:v>2.4813554194147427</c:v>
                </c:pt>
                <c:pt idx="102">
                  <c:v>2.4472194309096706</c:v>
                </c:pt>
                <c:pt idx="103">
                  <c:v>2.4145699728916856</c:v>
                </c:pt>
                <c:pt idx="104">
                  <c:v>2.394636949498703</c:v>
                </c:pt>
                <c:pt idx="105">
                  <c:v>2.350122398302247</c:v>
                </c:pt>
                <c:pt idx="106">
                  <c:v>2.3334017456450269</c:v>
                </c:pt>
              </c:numCache>
            </c:numRef>
          </c:val>
        </c:ser>
        <c:marker val="1"/>
        <c:axId val="98648064"/>
        <c:axId val="98649984"/>
      </c:lineChart>
      <c:dateAx>
        <c:axId val="98648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50102573759325264"/>
              <c:y val="0.8220550308449297"/>
            </c:manualLayout>
          </c:layout>
          <c:spPr>
            <a:noFill/>
            <a:ln w="25400">
              <a:noFill/>
            </a:ln>
          </c:spPr>
        </c:title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8649984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98649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Preço</a:t>
                </a:r>
              </a:p>
            </c:rich>
          </c:tx>
          <c:layout>
            <c:manualLayout>
              <c:xMode val="edge"/>
              <c:yMode val="edge"/>
              <c:x val="2.1974804079516647E-2"/>
              <c:y val="0.38596478509240117"/>
            </c:manualLayout>
          </c:layout>
          <c:spPr>
            <a:noFill/>
            <a:ln w="25400">
              <a:noFill/>
            </a:ln>
          </c:spPr>
        </c:title>
        <c:numFmt formatCode="_(* #,##0.0000_);_(* \(#,##0.000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8648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513638297427174"/>
          <c:y val="0.87969927032778295"/>
          <c:w val="0.54145944777274846"/>
          <c:h val="6.51630183055763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Variação de Preços Nominais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[1]Modelo!$A$16</c:f>
              <c:strCache>
                <c:ptCount val="1"/>
                <c:pt idx="0">
                  <c:v>Variação de preço do GNV nominal ajustado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[1]Modelo!$C$3:$BI$3</c:f>
              <c:numCache>
                <c:formatCode>General</c:formatCode>
                <c:ptCount val="59"/>
                <c:pt idx="0">
                  <c:v>37956</c:v>
                </c:pt>
                <c:pt idx="1">
                  <c:v>37987</c:v>
                </c:pt>
                <c:pt idx="2">
                  <c:v>38018</c:v>
                </c:pt>
                <c:pt idx="3">
                  <c:v>38047</c:v>
                </c:pt>
                <c:pt idx="4">
                  <c:v>38078</c:v>
                </c:pt>
                <c:pt idx="5">
                  <c:v>38108</c:v>
                </c:pt>
                <c:pt idx="6">
                  <c:v>38139</c:v>
                </c:pt>
                <c:pt idx="7">
                  <c:v>38169</c:v>
                </c:pt>
                <c:pt idx="8">
                  <c:v>38200</c:v>
                </c:pt>
                <c:pt idx="9">
                  <c:v>38231</c:v>
                </c:pt>
                <c:pt idx="10">
                  <c:v>38261</c:v>
                </c:pt>
                <c:pt idx="11">
                  <c:v>38292</c:v>
                </c:pt>
                <c:pt idx="12">
                  <c:v>38322</c:v>
                </c:pt>
                <c:pt idx="13">
                  <c:v>38353</c:v>
                </c:pt>
                <c:pt idx="14">
                  <c:v>38384</c:v>
                </c:pt>
                <c:pt idx="15">
                  <c:v>38412</c:v>
                </c:pt>
                <c:pt idx="16">
                  <c:v>38443</c:v>
                </c:pt>
                <c:pt idx="17">
                  <c:v>38473</c:v>
                </c:pt>
                <c:pt idx="18">
                  <c:v>38504</c:v>
                </c:pt>
                <c:pt idx="19">
                  <c:v>38534</c:v>
                </c:pt>
                <c:pt idx="20">
                  <c:v>38565</c:v>
                </c:pt>
                <c:pt idx="21">
                  <c:v>38596</c:v>
                </c:pt>
                <c:pt idx="22">
                  <c:v>38626</c:v>
                </c:pt>
                <c:pt idx="23">
                  <c:v>38657</c:v>
                </c:pt>
                <c:pt idx="24">
                  <c:v>38687</c:v>
                </c:pt>
                <c:pt idx="25">
                  <c:v>38718</c:v>
                </c:pt>
                <c:pt idx="26">
                  <c:v>38749</c:v>
                </c:pt>
                <c:pt idx="27">
                  <c:v>38777</c:v>
                </c:pt>
                <c:pt idx="28">
                  <c:v>38808</c:v>
                </c:pt>
                <c:pt idx="29">
                  <c:v>38838</c:v>
                </c:pt>
                <c:pt idx="30">
                  <c:v>38869</c:v>
                </c:pt>
                <c:pt idx="31">
                  <c:v>38899</c:v>
                </c:pt>
                <c:pt idx="32">
                  <c:v>38930</c:v>
                </c:pt>
                <c:pt idx="33">
                  <c:v>38961</c:v>
                </c:pt>
                <c:pt idx="34">
                  <c:v>38991</c:v>
                </c:pt>
                <c:pt idx="35">
                  <c:v>39022</c:v>
                </c:pt>
                <c:pt idx="36">
                  <c:v>39052</c:v>
                </c:pt>
                <c:pt idx="37">
                  <c:v>39083</c:v>
                </c:pt>
                <c:pt idx="38">
                  <c:v>39114</c:v>
                </c:pt>
                <c:pt idx="39">
                  <c:v>39142</c:v>
                </c:pt>
                <c:pt idx="40">
                  <c:v>39173</c:v>
                </c:pt>
                <c:pt idx="41">
                  <c:v>39203</c:v>
                </c:pt>
                <c:pt idx="42">
                  <c:v>39234</c:v>
                </c:pt>
                <c:pt idx="43">
                  <c:v>39264</c:v>
                </c:pt>
                <c:pt idx="44">
                  <c:v>39295</c:v>
                </c:pt>
                <c:pt idx="45">
                  <c:v>39326</c:v>
                </c:pt>
                <c:pt idx="46">
                  <c:v>39356</c:v>
                </c:pt>
                <c:pt idx="47">
                  <c:v>39387</c:v>
                </c:pt>
                <c:pt idx="48">
                  <c:v>39417</c:v>
                </c:pt>
                <c:pt idx="49">
                  <c:v>39448</c:v>
                </c:pt>
                <c:pt idx="50">
                  <c:v>39479</c:v>
                </c:pt>
                <c:pt idx="51">
                  <c:v>39508</c:v>
                </c:pt>
                <c:pt idx="52">
                  <c:v>39539</c:v>
                </c:pt>
                <c:pt idx="53">
                  <c:v>39569</c:v>
                </c:pt>
                <c:pt idx="54">
                  <c:v>39600</c:v>
                </c:pt>
                <c:pt idx="55">
                  <c:v>39630</c:v>
                </c:pt>
                <c:pt idx="56">
                  <c:v>39661</c:v>
                </c:pt>
                <c:pt idx="57">
                  <c:v>39692</c:v>
                </c:pt>
                <c:pt idx="58">
                  <c:v>39722</c:v>
                </c:pt>
              </c:numCache>
            </c:numRef>
          </c:cat>
          <c:val>
            <c:numRef>
              <c:f>[1]Modelo!$C$16:$BI$16</c:f>
              <c:numCache>
                <c:formatCode>General</c:formatCode>
                <c:ptCount val="59"/>
                <c:pt idx="0">
                  <c:v>9.3940824193566223E-4</c:v>
                </c:pt>
                <c:pt idx="1">
                  <c:v>8.4151969252847184E-3</c:v>
                </c:pt>
                <c:pt idx="2">
                  <c:v>9.3066549295303604E-4</c:v>
                </c:pt>
                <c:pt idx="3">
                  <c:v>9.2980015996652738E-4</c:v>
                </c:pt>
                <c:pt idx="4">
                  <c:v>-2.7919980910312905E-3</c:v>
                </c:pt>
                <c:pt idx="5">
                  <c:v>-4.6707231105582326E-3</c:v>
                </c:pt>
                <c:pt idx="6">
                  <c:v>2.130696631293056E-2</c:v>
                </c:pt>
                <c:pt idx="7">
                  <c:v>8.2154729533910932E-3</c:v>
                </c:pt>
                <c:pt idx="8">
                  <c:v>-7.2993024816116079E-3</c:v>
                </c:pt>
                <c:pt idx="9">
                  <c:v>2.7434859457508339E-3</c:v>
                </c:pt>
                <c:pt idx="10">
                  <c:v>-8.2531417567204141E-3</c:v>
                </c:pt>
                <c:pt idx="11">
                  <c:v>-4.6146828546725143E-3</c:v>
                </c:pt>
                <c:pt idx="12">
                  <c:v>3.6934483353517301E-3</c:v>
                </c:pt>
                <c:pt idx="13">
                  <c:v>2.7611614413280655E-3</c:v>
                </c:pt>
                <c:pt idx="14">
                  <c:v>2.7535584171828166E-3</c:v>
                </c:pt>
                <c:pt idx="15">
                  <c:v>2.7459971488558439E-3</c:v>
                </c:pt>
                <c:pt idx="16">
                  <c:v>-4.5808600489661479E-3</c:v>
                </c:pt>
                <c:pt idx="17">
                  <c:v>-9.1869551707246934E-4</c:v>
                </c:pt>
                <c:pt idx="18">
                  <c:v>2.7200226299156544E-2</c:v>
                </c:pt>
                <c:pt idx="19">
                  <c:v>2.6797693571152933E-3</c:v>
                </c:pt>
                <c:pt idx="20">
                  <c:v>-8.9245878301961123E-4</c:v>
                </c:pt>
                <c:pt idx="21">
                  <c:v>6.0624621816434632E-2</c:v>
                </c:pt>
                <c:pt idx="22">
                  <c:v>3.3557078469723151E-3</c:v>
                </c:pt>
                <c:pt idx="23">
                  <c:v>8.3717041306377842E-4</c:v>
                </c:pt>
                <c:pt idx="24">
                  <c:v>1.1647386249181596E-2</c:v>
                </c:pt>
                <c:pt idx="25">
                  <c:v>8.2372788664789292E-3</c:v>
                </c:pt>
                <c:pt idx="26">
                  <c:v>3.2760062059007237E-3</c:v>
                </c:pt>
                <c:pt idx="27">
                  <c:v>1.6220955823538708E-2</c:v>
                </c:pt>
                <c:pt idx="28">
                  <c:v>1.2789942533635855E-2</c:v>
                </c:pt>
                <c:pt idx="29">
                  <c:v>-7.9459678396123052E-4</c:v>
                </c:pt>
                <c:pt idx="30">
                  <c:v>0</c:v>
                </c:pt>
                <c:pt idx="31">
                  <c:v>-1.7642799242749679E-2</c:v>
                </c:pt>
                <c:pt idx="32">
                  <c:v>2.3981964686485405E-2</c:v>
                </c:pt>
                <c:pt idx="33">
                  <c:v>0</c:v>
                </c:pt>
                <c:pt idx="34">
                  <c:v>-1.5810279973185958E-3</c:v>
                </c:pt>
                <c:pt idx="35">
                  <c:v>-1.5835316056442737E-3</c:v>
                </c:pt>
                <c:pt idx="36">
                  <c:v>-7.9270713623899711E-4</c:v>
                </c:pt>
                <c:pt idx="37">
                  <c:v>-3.177127374672236E-3</c:v>
                </c:pt>
                <c:pt idx="38">
                  <c:v>-7.958615621033422E-4</c:v>
                </c:pt>
                <c:pt idx="39">
                  <c:v>-2.391392132075656E-3</c:v>
                </c:pt>
                <c:pt idx="40">
                  <c:v>0</c:v>
                </c:pt>
                <c:pt idx="41">
                  <c:v>5.436120921888743E-2</c:v>
                </c:pt>
                <c:pt idx="42">
                  <c:v>9.0294067193943759E-3</c:v>
                </c:pt>
                <c:pt idx="43">
                  <c:v>-5.2572407979707787E-3</c:v>
                </c:pt>
                <c:pt idx="44">
                  <c:v>6.7542470655639905E-3</c:v>
                </c:pt>
                <c:pt idx="45">
                  <c:v>9.6762943305322077E-3</c:v>
                </c:pt>
                <c:pt idx="46">
                  <c:v>6.6445427186685108E-3</c:v>
                </c:pt>
                <c:pt idx="47">
                  <c:v>-3.685960678923168E-3</c:v>
                </c:pt>
                <c:pt idx="48">
                  <c:v>4.4215252578772559E-3</c:v>
                </c:pt>
                <c:pt idx="49">
                  <c:v>4.3172171865208574E-2</c:v>
                </c:pt>
                <c:pt idx="50">
                  <c:v>9.8108705642592393E-3</c:v>
                </c:pt>
                <c:pt idx="51">
                  <c:v>3.480685727802186E-3</c:v>
                </c:pt>
                <c:pt idx="52">
                  <c:v>-1.3908208083429645E-3</c:v>
                </c:pt>
                <c:pt idx="53">
                  <c:v>2.4064413209796576E-2</c:v>
                </c:pt>
                <c:pt idx="54">
                  <c:v>5.2277863887717116E-2</c:v>
                </c:pt>
                <c:pt idx="55">
                  <c:v>3.2976989433014137E-2</c:v>
                </c:pt>
                <c:pt idx="56">
                  <c:v>2.464696542771512E-2</c:v>
                </c:pt>
                <c:pt idx="57">
                  <c:v>4.8573258828598E-3</c:v>
                </c:pt>
                <c:pt idx="58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[1]Modelo!$A$17</c:f>
              <c:strCache>
                <c:ptCount val="1"/>
                <c:pt idx="0">
                  <c:v>Variação de preço GE nominal ajustado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[1]Modelo!$C$3:$BI$3</c:f>
              <c:numCache>
                <c:formatCode>General</c:formatCode>
                <c:ptCount val="59"/>
                <c:pt idx="0">
                  <c:v>37956</c:v>
                </c:pt>
                <c:pt idx="1">
                  <c:v>37987</c:v>
                </c:pt>
                <c:pt idx="2">
                  <c:v>38018</c:v>
                </c:pt>
                <c:pt idx="3">
                  <c:v>38047</c:v>
                </c:pt>
                <c:pt idx="4">
                  <c:v>38078</c:v>
                </c:pt>
                <c:pt idx="5">
                  <c:v>38108</c:v>
                </c:pt>
                <c:pt idx="6">
                  <c:v>38139</c:v>
                </c:pt>
                <c:pt idx="7">
                  <c:v>38169</c:v>
                </c:pt>
                <c:pt idx="8">
                  <c:v>38200</c:v>
                </c:pt>
                <c:pt idx="9">
                  <c:v>38231</c:v>
                </c:pt>
                <c:pt idx="10">
                  <c:v>38261</c:v>
                </c:pt>
                <c:pt idx="11">
                  <c:v>38292</c:v>
                </c:pt>
                <c:pt idx="12">
                  <c:v>38322</c:v>
                </c:pt>
                <c:pt idx="13">
                  <c:v>38353</c:v>
                </c:pt>
                <c:pt idx="14">
                  <c:v>38384</c:v>
                </c:pt>
                <c:pt idx="15">
                  <c:v>38412</c:v>
                </c:pt>
                <c:pt idx="16">
                  <c:v>38443</c:v>
                </c:pt>
                <c:pt idx="17">
                  <c:v>38473</c:v>
                </c:pt>
                <c:pt idx="18">
                  <c:v>38504</c:v>
                </c:pt>
                <c:pt idx="19">
                  <c:v>38534</c:v>
                </c:pt>
                <c:pt idx="20">
                  <c:v>38565</c:v>
                </c:pt>
                <c:pt idx="21">
                  <c:v>38596</c:v>
                </c:pt>
                <c:pt idx="22">
                  <c:v>38626</c:v>
                </c:pt>
                <c:pt idx="23">
                  <c:v>38657</c:v>
                </c:pt>
                <c:pt idx="24">
                  <c:v>38687</c:v>
                </c:pt>
                <c:pt idx="25">
                  <c:v>38718</c:v>
                </c:pt>
                <c:pt idx="26">
                  <c:v>38749</c:v>
                </c:pt>
                <c:pt idx="27">
                  <c:v>38777</c:v>
                </c:pt>
                <c:pt idx="28">
                  <c:v>38808</c:v>
                </c:pt>
                <c:pt idx="29">
                  <c:v>38838</c:v>
                </c:pt>
                <c:pt idx="30">
                  <c:v>38869</c:v>
                </c:pt>
                <c:pt idx="31">
                  <c:v>38899</c:v>
                </c:pt>
                <c:pt idx="32">
                  <c:v>38930</c:v>
                </c:pt>
                <c:pt idx="33">
                  <c:v>38961</c:v>
                </c:pt>
                <c:pt idx="34">
                  <c:v>38991</c:v>
                </c:pt>
                <c:pt idx="35">
                  <c:v>39022</c:v>
                </c:pt>
                <c:pt idx="36">
                  <c:v>39052</c:v>
                </c:pt>
                <c:pt idx="37">
                  <c:v>39083</c:v>
                </c:pt>
                <c:pt idx="38">
                  <c:v>39114</c:v>
                </c:pt>
                <c:pt idx="39">
                  <c:v>39142</c:v>
                </c:pt>
                <c:pt idx="40">
                  <c:v>39173</c:v>
                </c:pt>
                <c:pt idx="41">
                  <c:v>39203</c:v>
                </c:pt>
                <c:pt idx="42">
                  <c:v>39234</c:v>
                </c:pt>
                <c:pt idx="43">
                  <c:v>39264</c:v>
                </c:pt>
                <c:pt idx="44">
                  <c:v>39295</c:v>
                </c:pt>
                <c:pt idx="45">
                  <c:v>39326</c:v>
                </c:pt>
                <c:pt idx="46">
                  <c:v>39356</c:v>
                </c:pt>
                <c:pt idx="47">
                  <c:v>39387</c:v>
                </c:pt>
                <c:pt idx="48">
                  <c:v>39417</c:v>
                </c:pt>
                <c:pt idx="49">
                  <c:v>39448</c:v>
                </c:pt>
                <c:pt idx="50">
                  <c:v>39479</c:v>
                </c:pt>
                <c:pt idx="51">
                  <c:v>39508</c:v>
                </c:pt>
                <c:pt idx="52">
                  <c:v>39539</c:v>
                </c:pt>
                <c:pt idx="53">
                  <c:v>39569</c:v>
                </c:pt>
                <c:pt idx="54">
                  <c:v>39600</c:v>
                </c:pt>
                <c:pt idx="55">
                  <c:v>39630</c:v>
                </c:pt>
                <c:pt idx="56">
                  <c:v>39661</c:v>
                </c:pt>
                <c:pt idx="57">
                  <c:v>39692</c:v>
                </c:pt>
                <c:pt idx="58">
                  <c:v>39722</c:v>
                </c:pt>
              </c:numCache>
            </c:numRef>
          </c:cat>
          <c:val>
            <c:numRef>
              <c:f>[1]Modelo!$C$17:$BI$17</c:f>
              <c:numCache>
                <c:formatCode>General</c:formatCode>
                <c:ptCount val="59"/>
                <c:pt idx="0">
                  <c:v>1.2674440896727861E-2</c:v>
                </c:pt>
                <c:pt idx="1">
                  <c:v>1.1686276569455263E-2</c:v>
                </c:pt>
                <c:pt idx="2">
                  <c:v>-2.9475818132953576E-2</c:v>
                </c:pt>
                <c:pt idx="3">
                  <c:v>-0.10346298188163504</c:v>
                </c:pt>
                <c:pt idx="4">
                  <c:v>-2.2042099868658717E-2</c:v>
                </c:pt>
                <c:pt idx="5">
                  <c:v>1.9194447256147159E-2</c:v>
                </c:pt>
                <c:pt idx="6">
                  <c:v>7.6820205983441192E-2</c:v>
                </c:pt>
                <c:pt idx="7">
                  <c:v>2.2629338130759902E-2</c:v>
                </c:pt>
                <c:pt idx="8">
                  <c:v>8.2555105689301952E-2</c:v>
                </c:pt>
                <c:pt idx="9">
                  <c:v>8.6785554562480282E-3</c:v>
                </c:pt>
                <c:pt idx="10">
                  <c:v>5.6503577852957579E-2</c:v>
                </c:pt>
                <c:pt idx="11">
                  <c:v>4.4290360307623733E-2</c:v>
                </c:pt>
                <c:pt idx="12">
                  <c:v>2.0387349361037137E-2</c:v>
                </c:pt>
                <c:pt idx="13">
                  <c:v>-9.0877941071038516E-3</c:v>
                </c:pt>
                <c:pt idx="14">
                  <c:v>-8.4626739187335428E-3</c:v>
                </c:pt>
                <c:pt idx="15">
                  <c:v>7.0796463134009419E-4</c:v>
                </c:pt>
                <c:pt idx="16">
                  <c:v>-1.416430831713362E-3</c:v>
                </c:pt>
                <c:pt idx="17">
                  <c:v>-5.7617100752479659E-2</c:v>
                </c:pt>
                <c:pt idx="18">
                  <c:v>-9.1937495325685611E-2</c:v>
                </c:pt>
                <c:pt idx="19">
                  <c:v>2.9199154692262135E-2</c:v>
                </c:pt>
                <c:pt idx="20">
                  <c:v>1.6647233433156428E-2</c:v>
                </c:pt>
                <c:pt idx="21">
                  <c:v>4.0821994520254985E-2</c:v>
                </c:pt>
                <c:pt idx="22">
                  <c:v>8.9461203900359901E-2</c:v>
                </c:pt>
                <c:pt idx="23">
                  <c:v>1.3708233853194829E-2</c:v>
                </c:pt>
                <c:pt idx="24">
                  <c:v>5.3027664242991275E-2</c:v>
                </c:pt>
                <c:pt idx="25">
                  <c:v>0.10296902048060698</c:v>
                </c:pt>
                <c:pt idx="26">
                  <c:v>1.9836886190648224E-2</c:v>
                </c:pt>
                <c:pt idx="27">
                  <c:v>3.031131485448843E-2</c:v>
                </c:pt>
                <c:pt idx="28">
                  <c:v>7.7519383726899012E-4</c:v>
                </c:pt>
                <c:pt idx="29">
                  <c:v>-2.3351286412484341E-2</c:v>
                </c:pt>
                <c:pt idx="30">
                  <c:v>-9.2537822375013887E-2</c:v>
                </c:pt>
                <c:pt idx="31">
                  <c:v>3.7220886643737727E-3</c:v>
                </c:pt>
                <c:pt idx="32">
                  <c:v>2.473718020878288E-3</c:v>
                </c:pt>
                <c:pt idx="33">
                  <c:v>-3.2645711321614458E-2</c:v>
                </c:pt>
                <c:pt idx="34">
                  <c:v>-3.5068528567664792E-2</c:v>
                </c:pt>
                <c:pt idx="35">
                  <c:v>-1.2637348095593267E-2</c:v>
                </c:pt>
                <c:pt idx="36">
                  <c:v>-2.0100509280241118E-3</c:v>
                </c:pt>
                <c:pt idx="37">
                  <c:v>6.1768087430054817E-2</c:v>
                </c:pt>
                <c:pt idx="38">
                  <c:v>-1.2618298204222765E-3</c:v>
                </c:pt>
                <c:pt idx="39">
                  <c:v>-1.8957351648992008E-3</c:v>
                </c:pt>
                <c:pt idx="40">
                  <c:v>5.0565641983455777E-2</c:v>
                </c:pt>
                <c:pt idx="41">
                  <c:v>3.0021037257644124E-3</c:v>
                </c:pt>
                <c:pt idx="42">
                  <c:v>-9.7530869130336248E-2</c:v>
                </c:pt>
                <c:pt idx="43">
                  <c:v>-7.6908167451348763E-2</c:v>
                </c:pt>
                <c:pt idx="44">
                  <c:v>-3.043713218586341E-2</c:v>
                </c:pt>
                <c:pt idx="45">
                  <c:v>-1.6320837049200541E-2</c:v>
                </c:pt>
                <c:pt idx="46">
                  <c:v>-1.279656152152658E-2</c:v>
                </c:pt>
                <c:pt idx="47">
                  <c:v>5.7410907213338809E-2</c:v>
                </c:pt>
                <c:pt idx="48">
                  <c:v>6.306210989025357E-2</c:v>
                </c:pt>
                <c:pt idx="49">
                  <c:v>4.6901258504136239E-3</c:v>
                </c:pt>
                <c:pt idx="50">
                  <c:v>-1.9575380391440859E-2</c:v>
                </c:pt>
                <c:pt idx="51">
                  <c:v>7.4703233651653728E-3</c:v>
                </c:pt>
                <c:pt idx="52">
                  <c:v>6.7636120265276056E-4</c:v>
                </c:pt>
                <c:pt idx="53">
                  <c:v>2.0263431452324674E-3</c:v>
                </c:pt>
                <c:pt idx="54">
                  <c:v>-1.564125733324653E-2</c:v>
                </c:pt>
                <c:pt idx="55">
                  <c:v>2.7378524973387993E-3</c:v>
                </c:pt>
                <c:pt idx="56">
                  <c:v>4.0927751537529851E-3</c:v>
                </c:pt>
                <c:pt idx="57">
                  <c:v>9.4851659640547373E-3</c:v>
                </c:pt>
                <c:pt idx="58">
                  <c:v>1.5390066221906855E-2</c:v>
                </c:pt>
              </c:numCache>
            </c:numRef>
          </c:val>
        </c:ser>
        <c:marker val="1"/>
        <c:axId val="108409600"/>
        <c:axId val="108411520"/>
      </c:lineChart>
      <c:dateAx>
        <c:axId val="108409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spPr>
            <a:noFill/>
            <a:ln w="25400">
              <a:noFill/>
            </a:ln>
          </c:spPr>
        </c:title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8411520"/>
        <c:crosses val="autoZero"/>
        <c:auto val="1"/>
        <c:lblOffset val="100"/>
        <c:baseTimeUnit val="months"/>
        <c:majorUnit val="3"/>
        <c:majorTimeUnit val="years"/>
        <c:minorUnit val="1"/>
        <c:minorTimeUnit val="years"/>
      </c:dateAx>
      <c:valAx>
        <c:axId val="108411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Variação (%)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840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Evolução de Preços Nominais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[1]Modelo!$A$7</c:f>
              <c:strCache>
                <c:ptCount val="1"/>
                <c:pt idx="0">
                  <c:v>Preço médio do GNV ajustado ao rendimento da gasolina (R$/m3)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[1]Modelo!$B$3:$BI$3</c:f>
              <c:numCache>
                <c:formatCode>General</c:formatCode>
                <c:ptCount val="60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</c:numCache>
            </c:numRef>
          </c:cat>
          <c:val>
            <c:numRef>
              <c:f>[1]Modelo!$B$7:$BI$7</c:f>
              <c:numCache>
                <c:formatCode>General</c:formatCode>
                <c:ptCount val="60"/>
                <c:pt idx="0">
                  <c:v>0.85120000000000007</c:v>
                </c:pt>
                <c:pt idx="1">
                  <c:v>0.85199999999999998</c:v>
                </c:pt>
                <c:pt idx="2">
                  <c:v>0.85920000000000007</c:v>
                </c:pt>
                <c:pt idx="3">
                  <c:v>0.86</c:v>
                </c:pt>
                <c:pt idx="4">
                  <c:v>0.86080000000000001</c:v>
                </c:pt>
                <c:pt idx="5">
                  <c:v>0.85839999999999994</c:v>
                </c:pt>
                <c:pt idx="6">
                  <c:v>0.85440000000000005</c:v>
                </c:pt>
                <c:pt idx="7">
                  <c:v>0.87280000000000002</c:v>
                </c:pt>
                <c:pt idx="8">
                  <c:v>0.88000000000000012</c:v>
                </c:pt>
                <c:pt idx="9">
                  <c:v>0.87360000000000004</c:v>
                </c:pt>
                <c:pt idx="10">
                  <c:v>0.876</c:v>
                </c:pt>
                <c:pt idx="11">
                  <c:v>0.86880000000000002</c:v>
                </c:pt>
                <c:pt idx="12">
                  <c:v>0.86480000000000001</c:v>
                </c:pt>
                <c:pt idx="13">
                  <c:v>0.86799999999999999</c:v>
                </c:pt>
                <c:pt idx="14">
                  <c:v>0.87040000000000006</c:v>
                </c:pt>
                <c:pt idx="15">
                  <c:v>0.87280000000000002</c:v>
                </c:pt>
                <c:pt idx="16">
                  <c:v>0.87520000000000009</c:v>
                </c:pt>
                <c:pt idx="17">
                  <c:v>0.87119999999999997</c:v>
                </c:pt>
                <c:pt idx="18">
                  <c:v>0.87040000000000006</c:v>
                </c:pt>
                <c:pt idx="19">
                  <c:v>0.89440000000000008</c:v>
                </c:pt>
                <c:pt idx="20">
                  <c:v>0.89680000000000004</c:v>
                </c:pt>
                <c:pt idx="21">
                  <c:v>0.89600000000000013</c:v>
                </c:pt>
                <c:pt idx="22">
                  <c:v>0.95199999999999996</c:v>
                </c:pt>
                <c:pt idx="23">
                  <c:v>0.95519999999999994</c:v>
                </c:pt>
                <c:pt idx="24">
                  <c:v>0.95600000000000007</c:v>
                </c:pt>
                <c:pt idx="25">
                  <c:v>0.96720000000000006</c:v>
                </c:pt>
                <c:pt idx="26">
                  <c:v>0.97520000000000007</c:v>
                </c:pt>
                <c:pt idx="27">
                  <c:v>0.97840000000000005</c:v>
                </c:pt>
                <c:pt idx="28">
                  <c:v>0.99440000000000006</c:v>
                </c:pt>
                <c:pt idx="29">
                  <c:v>1.0071999999999999</c:v>
                </c:pt>
                <c:pt idx="30">
                  <c:v>1.0064</c:v>
                </c:pt>
                <c:pt idx="31">
                  <c:v>1.0064</c:v>
                </c:pt>
                <c:pt idx="32">
                  <c:v>0.98880000000000001</c:v>
                </c:pt>
                <c:pt idx="33">
                  <c:v>1.0127999999999999</c:v>
                </c:pt>
                <c:pt idx="34">
                  <c:v>1.0127999999999999</c:v>
                </c:pt>
                <c:pt idx="35">
                  <c:v>1.0112000000000001</c:v>
                </c:pt>
                <c:pt idx="36">
                  <c:v>1.0096000000000001</c:v>
                </c:pt>
                <c:pt idx="37">
                  <c:v>1.0087999999999999</c:v>
                </c:pt>
                <c:pt idx="38">
                  <c:v>1.0055999999999998</c:v>
                </c:pt>
                <c:pt idx="39">
                  <c:v>1.0047999999999999</c:v>
                </c:pt>
                <c:pt idx="40">
                  <c:v>1.0024</c:v>
                </c:pt>
                <c:pt idx="41">
                  <c:v>1.0024</c:v>
                </c:pt>
                <c:pt idx="42">
                  <c:v>1.0584</c:v>
                </c:pt>
                <c:pt idx="43">
                  <c:v>1.0680000000000001</c:v>
                </c:pt>
                <c:pt idx="44">
                  <c:v>1.0624</c:v>
                </c:pt>
                <c:pt idx="45">
                  <c:v>1.0695999999999999</c:v>
                </c:pt>
                <c:pt idx="46">
                  <c:v>1.08</c:v>
                </c:pt>
                <c:pt idx="47">
                  <c:v>1.0871999999999999</c:v>
                </c:pt>
                <c:pt idx="48">
                  <c:v>1.0832000000000002</c:v>
                </c:pt>
                <c:pt idx="49">
                  <c:v>1.0880000000000001</c:v>
                </c:pt>
                <c:pt idx="50">
                  <c:v>1.1359999999999999</c:v>
                </c:pt>
                <c:pt idx="51">
                  <c:v>1.1472</c:v>
                </c:pt>
                <c:pt idx="52">
                  <c:v>1.1512</c:v>
                </c:pt>
                <c:pt idx="53">
                  <c:v>1.1496</c:v>
                </c:pt>
                <c:pt idx="54">
                  <c:v>1.1776</c:v>
                </c:pt>
                <c:pt idx="55">
                  <c:v>1.2407999999999999</c:v>
                </c:pt>
                <c:pt idx="56">
                  <c:v>1.2824</c:v>
                </c:pt>
                <c:pt idx="57">
                  <c:v>1.3144</c:v>
                </c:pt>
                <c:pt idx="58">
                  <c:v>1.3208</c:v>
                </c:pt>
                <c:pt idx="59">
                  <c:v>1.3208</c:v>
                </c:pt>
              </c:numCache>
            </c:numRef>
          </c:val>
        </c:ser>
        <c:ser>
          <c:idx val="1"/>
          <c:order val="1"/>
          <c:tx>
            <c:strRef>
              <c:f>[1]Modelo!$A$8</c:f>
              <c:strCache>
                <c:ptCount val="1"/>
                <c:pt idx="0">
                  <c:v>Preço médio da gasolina (R$/l)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[1]Modelo!$B$3:$BI$3</c:f>
              <c:numCache>
                <c:formatCode>General</c:formatCode>
                <c:ptCount val="60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</c:numCache>
            </c:numRef>
          </c:cat>
          <c:val>
            <c:numRef>
              <c:f>[1]Modelo!$B$8:$BI$8</c:f>
              <c:numCache>
                <c:formatCode>General</c:formatCode>
                <c:ptCount val="60"/>
                <c:pt idx="0">
                  <c:v>1.9930000000000001</c:v>
                </c:pt>
                <c:pt idx="1">
                  <c:v>1.998</c:v>
                </c:pt>
                <c:pt idx="2">
                  <c:v>2.0070000000000001</c:v>
                </c:pt>
                <c:pt idx="3">
                  <c:v>2.0030000000000001</c:v>
                </c:pt>
                <c:pt idx="4">
                  <c:v>1.9810000000000001</c:v>
                </c:pt>
                <c:pt idx="5">
                  <c:v>1.972</c:v>
                </c:pt>
                <c:pt idx="6">
                  <c:v>1.9830000000000001</c:v>
                </c:pt>
                <c:pt idx="7">
                  <c:v>2.0619999999999998</c:v>
                </c:pt>
                <c:pt idx="8">
                  <c:v>2.1070000000000002</c:v>
                </c:pt>
                <c:pt idx="9">
                  <c:v>2.1269999999999998</c:v>
                </c:pt>
                <c:pt idx="10">
                  <c:v>2.1240000000000001</c:v>
                </c:pt>
                <c:pt idx="11">
                  <c:v>2.161</c:v>
                </c:pt>
                <c:pt idx="12">
                  <c:v>2.19</c:v>
                </c:pt>
                <c:pt idx="13">
                  <c:v>2.2709999999999999</c:v>
                </c:pt>
                <c:pt idx="14">
                  <c:v>2.2679999999999998</c:v>
                </c:pt>
                <c:pt idx="15">
                  <c:v>2.262</c:v>
                </c:pt>
                <c:pt idx="16">
                  <c:v>2.2629999999999999</c:v>
                </c:pt>
                <c:pt idx="17">
                  <c:v>2.2669999999999999</c:v>
                </c:pt>
                <c:pt idx="18">
                  <c:v>2.2530000000000001</c:v>
                </c:pt>
                <c:pt idx="19">
                  <c:v>2.226</c:v>
                </c:pt>
                <c:pt idx="20">
                  <c:v>2.2320000000000002</c:v>
                </c:pt>
                <c:pt idx="21">
                  <c:v>2.2389999999999999</c:v>
                </c:pt>
                <c:pt idx="22">
                  <c:v>2.3809999999999998</c:v>
                </c:pt>
                <c:pt idx="23">
                  <c:v>2.4470000000000001</c:v>
                </c:pt>
                <c:pt idx="24">
                  <c:v>2.448</c:v>
                </c:pt>
                <c:pt idx="25">
                  <c:v>2.4569999999999999</c:v>
                </c:pt>
                <c:pt idx="26">
                  <c:v>2.496</c:v>
                </c:pt>
                <c:pt idx="27">
                  <c:v>2.5019999999999998</c:v>
                </c:pt>
                <c:pt idx="28">
                  <c:v>2.5790000000000002</c:v>
                </c:pt>
                <c:pt idx="29">
                  <c:v>2.581</c:v>
                </c:pt>
                <c:pt idx="30">
                  <c:v>2.5680000000000001</c:v>
                </c:pt>
                <c:pt idx="31">
                  <c:v>2.5419999999999998</c:v>
                </c:pt>
                <c:pt idx="32">
                  <c:v>2.5470000000000002</c:v>
                </c:pt>
                <c:pt idx="33">
                  <c:v>2.5459999999999998</c:v>
                </c:pt>
                <c:pt idx="34">
                  <c:v>2.54</c:v>
                </c:pt>
                <c:pt idx="35">
                  <c:v>2.5390000000000001</c:v>
                </c:pt>
                <c:pt idx="36">
                  <c:v>2.528</c:v>
                </c:pt>
                <c:pt idx="37">
                  <c:v>2.5230000000000001</c:v>
                </c:pt>
                <c:pt idx="38">
                  <c:v>2.5209999999999999</c:v>
                </c:pt>
                <c:pt idx="39">
                  <c:v>2.5089999999999999</c:v>
                </c:pt>
                <c:pt idx="40">
                  <c:v>2.5099999999999998</c:v>
                </c:pt>
                <c:pt idx="41">
                  <c:v>2.528</c:v>
                </c:pt>
                <c:pt idx="42">
                  <c:v>2.5329999999999999</c:v>
                </c:pt>
                <c:pt idx="43">
                  <c:v>2.5169999999999999</c:v>
                </c:pt>
                <c:pt idx="44">
                  <c:v>2.4969999999999999</c:v>
                </c:pt>
                <c:pt idx="45">
                  <c:v>2.4860000000000002</c:v>
                </c:pt>
                <c:pt idx="46">
                  <c:v>2.4790000000000001</c:v>
                </c:pt>
                <c:pt idx="47">
                  <c:v>2.4790000000000001</c:v>
                </c:pt>
                <c:pt idx="48">
                  <c:v>2.488</c:v>
                </c:pt>
                <c:pt idx="49">
                  <c:v>2.504</c:v>
                </c:pt>
                <c:pt idx="50">
                  <c:v>2.5049999999999999</c:v>
                </c:pt>
                <c:pt idx="51">
                  <c:v>2.4950000000000001</c:v>
                </c:pt>
                <c:pt idx="52">
                  <c:v>2.4990000000000001</c:v>
                </c:pt>
                <c:pt idx="53">
                  <c:v>2.496</c:v>
                </c:pt>
                <c:pt idx="54">
                  <c:v>2.4980000000000002</c:v>
                </c:pt>
                <c:pt idx="55">
                  <c:v>2.4940000000000002</c:v>
                </c:pt>
                <c:pt idx="56">
                  <c:v>2.4950000000000001</c:v>
                </c:pt>
                <c:pt idx="57">
                  <c:v>2.4990000000000001</c:v>
                </c:pt>
                <c:pt idx="58">
                  <c:v>2.504</c:v>
                </c:pt>
                <c:pt idx="59">
                  <c:v>2.5089999999999999</c:v>
                </c:pt>
              </c:numCache>
            </c:numRef>
          </c:val>
        </c:ser>
        <c:marker val="1"/>
        <c:axId val="108420480"/>
        <c:axId val="108434944"/>
      </c:lineChart>
      <c:dateAx>
        <c:axId val="108420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spPr>
            <a:noFill/>
            <a:ln w="25400">
              <a:noFill/>
            </a:ln>
          </c:spPr>
        </c:title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8434944"/>
        <c:crosses val="autoZero"/>
        <c:auto val="1"/>
        <c:lblOffset val="100"/>
        <c:baseTimeUnit val="months"/>
        <c:majorUnit val="3"/>
        <c:majorTimeUnit val="years"/>
        <c:minorUnit val="1"/>
        <c:minorTimeUnit val="years"/>
      </c:dateAx>
      <c:valAx>
        <c:axId val="108434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Preço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8420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Variação de Preços Reais (Base R$ out/08)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[1]Modelo!$A$34</c:f>
              <c:strCache>
                <c:ptCount val="1"/>
                <c:pt idx="0">
                  <c:v>Variação de preço do GNV ajustado (R$ set/12)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[1]Modelo!$B$3:$BI$3</c:f>
              <c:numCache>
                <c:formatCode>General</c:formatCode>
                <c:ptCount val="60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</c:numCache>
            </c:numRef>
          </c:cat>
          <c:val>
            <c:numRef>
              <c:f>[1]Modelo!$C$34:$BI$34</c:f>
              <c:numCache>
                <c:formatCode>General</c:formatCode>
                <c:ptCount val="59"/>
                <c:pt idx="0">
                  <c:v>-8.7138149406886141E-3</c:v>
                </c:pt>
                <c:pt idx="1">
                  <c:v>-5.7835672697115542E-3</c:v>
                </c:pt>
                <c:pt idx="2">
                  <c:v>-1.2380338204915155E-2</c:v>
                </c:pt>
                <c:pt idx="3">
                  <c:v>-5.6484851277859441E-3</c:v>
                </c:pt>
                <c:pt idx="4">
                  <c:v>-1.2940368202004775E-2</c:v>
                </c:pt>
                <c:pt idx="5">
                  <c:v>-1.3134785428155875E-2</c:v>
                </c:pt>
                <c:pt idx="6">
                  <c:v>1.7016192191148721E-2</c:v>
                </c:pt>
                <c:pt idx="7">
                  <c:v>8.8156301337291038E-3</c:v>
                </c:pt>
                <c:pt idx="8">
                  <c:v>-9.7961320981872161E-3</c:v>
                </c:pt>
                <c:pt idx="9">
                  <c:v>3.9441384192617441E-3</c:v>
                </c:pt>
                <c:pt idx="10">
                  <c:v>-1.3240601705363723E-2</c:v>
                </c:pt>
                <c:pt idx="11">
                  <c:v>-9.9007237474305378E-3</c:v>
                </c:pt>
                <c:pt idx="12">
                  <c:v>-2.7855385407341343E-3</c:v>
                </c:pt>
                <c:pt idx="13">
                  <c:v>-1.6291355975216082E-3</c:v>
                </c:pt>
                <c:pt idx="14">
                  <c:v>3.9542239226834008E-3</c:v>
                </c:pt>
                <c:pt idx="15">
                  <c:v>4.5476010945195589E-3</c:v>
                </c:pt>
                <c:pt idx="16">
                  <c:v>-8.8716070293544669E-3</c:v>
                </c:pt>
                <c:pt idx="17">
                  <c:v>-5.4085557202032501E-3</c:v>
                </c:pt>
                <c:pt idx="18">
                  <c:v>2.1019324194895835E-2</c:v>
                </c:pt>
                <c:pt idx="19">
                  <c:v>-7.2705306739704488E-3</c:v>
                </c:pt>
                <c:pt idx="20">
                  <c:v>-8.7614910229387201E-3</c:v>
                </c:pt>
                <c:pt idx="21">
                  <c:v>5.3748372600845327E-2</c:v>
                </c:pt>
                <c:pt idx="22">
                  <c:v>-1.1040153481122849E-2</c:v>
                </c:pt>
                <c:pt idx="23">
                  <c:v>-9.212163733702575E-3</c:v>
                </c:pt>
                <c:pt idx="24">
                  <c:v>2.1299148405809769E-4</c:v>
                </c:pt>
                <c:pt idx="25">
                  <c:v>5.667483681201181E-4</c:v>
                </c:pt>
                <c:pt idx="26">
                  <c:v>1.7771172707901593E-3</c:v>
                </c:pt>
                <c:pt idx="27">
                  <c:v>7.7568985041244556E-3</c:v>
                </c:pt>
                <c:pt idx="28">
                  <c:v>9.6016102866258767E-4</c:v>
                </c:pt>
                <c:pt idx="29">
                  <c:v>-8.4650670707690605E-3</c:v>
                </c:pt>
                <c:pt idx="30">
                  <c:v>-9.3561182542196124E-3</c:v>
                </c:pt>
                <c:pt idx="31">
                  <c:v>-2.9373687268419553E-2</c:v>
                </c:pt>
                <c:pt idx="32">
                  <c:v>1.7701727382699164E-2</c:v>
                </c:pt>
                <c:pt idx="33">
                  <c:v>2.6034158882114423E-3</c:v>
                </c:pt>
                <c:pt idx="34">
                  <c:v>-2.5805536390683293E-3</c:v>
                </c:pt>
                <c:pt idx="35">
                  <c:v>-2.0834640846494434E-3</c:v>
                </c:pt>
                <c:pt idx="36">
                  <c:v>-4.9838792658519334E-3</c:v>
                </c:pt>
                <c:pt idx="37">
                  <c:v>4.2925911117090633E-4</c:v>
                </c:pt>
                <c:pt idx="38">
                  <c:v>3.513477290361926E-3</c:v>
                </c:pt>
                <c:pt idx="39">
                  <c:v>-1.3908952745328757E-3</c:v>
                </c:pt>
                <c:pt idx="40">
                  <c:v>7.0029361795181932E-4</c:v>
                </c:pt>
                <c:pt idx="41">
                  <c:v>5.5862343714300766E-2</c:v>
                </c:pt>
                <c:pt idx="42">
                  <c:v>1.6456955587303673E-2</c:v>
                </c:pt>
                <c:pt idx="43">
                  <c:v>-7.8539336101997731E-3</c:v>
                </c:pt>
                <c:pt idx="44">
                  <c:v>1.1164025451920082E-2</c:v>
                </c:pt>
                <c:pt idx="45">
                  <c:v>1.0977081762176702E-2</c:v>
                </c:pt>
                <c:pt idx="46">
                  <c:v>2.8517868735422444E-3</c:v>
                </c:pt>
                <c:pt idx="47">
                  <c:v>-1.343823254483641E-2</c:v>
                </c:pt>
                <c:pt idx="48">
                  <c:v>3.3220967271847426E-3</c:v>
                </c:pt>
                <c:pt idx="49">
                  <c:v>4.637728480431217E-2</c:v>
                </c:pt>
                <c:pt idx="50">
                  <c:v>-7.6360778014752176E-3</c:v>
                </c:pt>
                <c:pt idx="51">
                  <c:v>-1.61258104471452E-2</c:v>
                </c:pt>
                <c:pt idx="52">
                  <c:v>-1.7362620189364561E-2</c:v>
                </c:pt>
                <c:pt idx="53">
                  <c:v>1.718812180061717E-2</c:v>
                </c:pt>
                <c:pt idx="54">
                  <c:v>4.4905118417076284E-2</c:v>
                </c:pt>
                <c:pt idx="55">
                  <c:v>2.7691035211299019E-2</c:v>
                </c:pt>
                <c:pt idx="56">
                  <c:v>1.3805900649134758E-2</c:v>
                </c:pt>
                <c:pt idx="57">
                  <c:v>-1.2589635085835981E-2</c:v>
                </c:pt>
                <c:pt idx="58">
                  <c:v>-6.8762048908629888E-3</c:v>
                </c:pt>
              </c:numCache>
            </c:numRef>
          </c:val>
        </c:ser>
        <c:ser>
          <c:idx val="1"/>
          <c:order val="1"/>
          <c:tx>
            <c:strRef>
              <c:f>[1]Modelo!$A$35</c:f>
              <c:strCache>
                <c:ptCount val="1"/>
                <c:pt idx="0">
                  <c:v>Variação de preço do GE ajustado (R$ set/12)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[1]Modelo!$B$3:$BI$3</c:f>
              <c:numCache>
                <c:formatCode>General</c:formatCode>
                <c:ptCount val="60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</c:numCache>
            </c:numRef>
          </c:cat>
          <c:val>
            <c:numRef>
              <c:f>[1]Modelo!$C$35:$BI$35</c:f>
              <c:numCache>
                <c:formatCode>General</c:formatCode>
                <c:ptCount val="59"/>
                <c:pt idx="0">
                  <c:v>3.0212177141036066E-3</c:v>
                </c:pt>
                <c:pt idx="1">
                  <c:v>-2.5124876255410433E-3</c:v>
                </c:pt>
                <c:pt idx="2">
                  <c:v>-4.2786821830821782E-2</c:v>
                </c:pt>
                <c:pt idx="3">
                  <c:v>-0.11004126716938768</c:v>
                </c:pt>
                <c:pt idx="4">
                  <c:v>-3.2190469979631986E-2</c:v>
                </c:pt>
                <c:pt idx="5">
                  <c:v>1.0730384938549366E-2</c:v>
                </c:pt>
                <c:pt idx="6">
                  <c:v>7.252943186165943E-2</c:v>
                </c:pt>
                <c:pt idx="7">
                  <c:v>2.3229495311097841E-2</c:v>
                </c:pt>
                <c:pt idx="8">
                  <c:v>8.0058276072726517E-2</c:v>
                </c:pt>
                <c:pt idx="9">
                  <c:v>9.8792079297590225E-3</c:v>
                </c:pt>
                <c:pt idx="10">
                  <c:v>5.15161179043142E-2</c:v>
                </c:pt>
                <c:pt idx="11">
                  <c:v>3.9004319414865603E-2</c:v>
                </c:pt>
                <c:pt idx="12">
                  <c:v>1.390836248495156E-2</c:v>
                </c:pt>
                <c:pt idx="13">
                  <c:v>-1.3478091145953408E-2</c:v>
                </c:pt>
                <c:pt idx="14">
                  <c:v>-7.2620084132328858E-3</c:v>
                </c:pt>
                <c:pt idx="15">
                  <c:v>2.5095685770035337E-3</c:v>
                </c:pt>
                <c:pt idx="16">
                  <c:v>-5.7071778121015734E-3</c:v>
                </c:pt>
                <c:pt idx="17">
                  <c:v>-6.2106960955610531E-2</c:v>
                </c:pt>
                <c:pt idx="18">
                  <c:v>-9.8118397429946144E-2</c:v>
                </c:pt>
                <c:pt idx="19">
                  <c:v>1.9248854661176512E-2</c:v>
                </c:pt>
                <c:pt idx="20">
                  <c:v>8.7782011932369744E-3</c:v>
                </c:pt>
                <c:pt idx="21">
                  <c:v>3.3945745304665813E-2</c:v>
                </c:pt>
                <c:pt idx="22">
                  <c:v>7.5065342572264715E-2</c:v>
                </c:pt>
                <c:pt idx="23">
                  <c:v>3.6588997064284342E-3</c:v>
                </c:pt>
                <c:pt idx="24">
                  <c:v>4.1593269477867859E-2</c:v>
                </c:pt>
                <c:pt idx="25">
                  <c:v>9.5298489982248186E-2</c:v>
                </c:pt>
                <c:pt idx="26">
                  <c:v>1.8337997255537569E-2</c:v>
                </c:pt>
                <c:pt idx="27">
                  <c:v>2.1847257535074306E-2</c:v>
                </c:pt>
                <c:pt idx="28">
                  <c:v>-1.1054587667704376E-2</c:v>
                </c:pt>
                <c:pt idx="29">
                  <c:v>-3.102175669929233E-2</c:v>
                </c:pt>
                <c:pt idx="30">
                  <c:v>-0.10189394062923342</c:v>
                </c:pt>
                <c:pt idx="31">
                  <c:v>-8.0087993612961636E-3</c:v>
                </c:pt>
                <c:pt idx="32">
                  <c:v>-3.8065192829079718E-3</c:v>
                </c:pt>
                <c:pt idx="33">
                  <c:v>-3.0042295433402977E-2</c:v>
                </c:pt>
                <c:pt idx="34">
                  <c:v>-3.6068054209414495E-2</c:v>
                </c:pt>
                <c:pt idx="35">
                  <c:v>-1.3137280574598439E-2</c:v>
                </c:pt>
                <c:pt idx="36">
                  <c:v>-6.2012230576368316E-3</c:v>
                </c:pt>
                <c:pt idx="37">
                  <c:v>6.5374473915897929E-2</c:v>
                </c:pt>
                <c:pt idx="38">
                  <c:v>3.047509032042929E-3</c:v>
                </c:pt>
                <c:pt idx="39">
                  <c:v>-8.9523830735653304E-4</c:v>
                </c:pt>
                <c:pt idx="40">
                  <c:v>5.1265935601407547E-2</c:v>
                </c:pt>
                <c:pt idx="41">
                  <c:v>4.5032382211776254E-3</c:v>
                </c:pt>
                <c:pt idx="42">
                  <c:v>-9.0103320262426762E-2</c:v>
                </c:pt>
                <c:pt idx="43">
                  <c:v>-7.9504860263577698E-2</c:v>
                </c:pt>
                <c:pt idx="44">
                  <c:v>-2.6027353799507217E-2</c:v>
                </c:pt>
                <c:pt idx="45">
                  <c:v>-1.5020049617555882E-2</c:v>
                </c:pt>
                <c:pt idx="46">
                  <c:v>-1.6589317366652805E-2</c:v>
                </c:pt>
                <c:pt idx="47">
                  <c:v>4.7658635347425801E-2</c:v>
                </c:pt>
                <c:pt idx="48">
                  <c:v>6.1962681359560741E-2</c:v>
                </c:pt>
                <c:pt idx="49">
                  <c:v>7.8952387895173236E-3</c:v>
                </c:pt>
                <c:pt idx="50">
                  <c:v>-3.7022328757175343E-2</c:v>
                </c:pt>
                <c:pt idx="51">
                  <c:v>-1.2136172809781898E-2</c:v>
                </c:pt>
                <c:pt idx="52">
                  <c:v>-1.5295438178369022E-2</c:v>
                </c:pt>
                <c:pt idx="53">
                  <c:v>-4.8499482639469639E-3</c:v>
                </c:pt>
                <c:pt idx="54">
                  <c:v>-2.3014002803887351E-2</c:v>
                </c:pt>
                <c:pt idx="55">
                  <c:v>-2.5481017243765207E-3</c:v>
                </c:pt>
                <c:pt idx="56">
                  <c:v>-6.7482896248276508E-3</c:v>
                </c:pt>
                <c:pt idx="57">
                  <c:v>-7.9617950046409862E-3</c:v>
                </c:pt>
                <c:pt idx="58">
                  <c:v>8.5138613310439173E-3</c:v>
                </c:pt>
              </c:numCache>
            </c:numRef>
          </c:val>
        </c:ser>
        <c:marker val="1"/>
        <c:axId val="108456192"/>
        <c:axId val="108474752"/>
      </c:lineChart>
      <c:dateAx>
        <c:axId val="108456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spPr>
            <a:noFill/>
            <a:ln w="25400">
              <a:noFill/>
            </a:ln>
          </c:spPr>
        </c:title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8474752"/>
        <c:crosses val="autoZero"/>
        <c:auto val="1"/>
        <c:lblOffset val="100"/>
        <c:baseTimeUnit val="months"/>
        <c:majorUnit val="3"/>
        <c:majorTimeUnit val="years"/>
        <c:minorUnit val="1"/>
        <c:minorTimeUnit val="years"/>
      </c:dateAx>
      <c:valAx>
        <c:axId val="108474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Variação (%)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08456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Evolução de Preços Reais (Base R$ out/08)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[1]Modelo!$A$22</c:f>
              <c:strCache>
                <c:ptCount val="1"/>
                <c:pt idx="0">
                  <c:v>Preço médio do GNV ajustado (R$ set/12)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[1]Modelo!$B$3:$BI$3</c:f>
              <c:numCache>
                <c:formatCode>General</c:formatCode>
                <c:ptCount val="60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</c:numCache>
            </c:numRef>
          </c:cat>
          <c:val>
            <c:numRef>
              <c:f>[1]Modelo!$B$22:$BI$22</c:f>
              <c:numCache>
                <c:formatCode>General</c:formatCode>
                <c:ptCount val="60"/>
                <c:pt idx="0">
                  <c:v>1.2754078486592897</c:v>
                </c:pt>
                <c:pt idx="1">
                  <c:v>1.2643424615764887</c:v>
                </c:pt>
                <c:pt idx="2">
                  <c:v>1.2570511570972656</c:v>
                </c:pt>
                <c:pt idx="3">
                  <c:v>1.2415843781611113</c:v>
                </c:pt>
                <c:pt idx="4">
                  <c:v>1.2345910766396504</c:v>
                </c:pt>
                <c:pt idx="5">
                  <c:v>1.2187179371636492</c:v>
                </c:pt>
                <c:pt idx="6">
                  <c:v>1.2028150079767193</c:v>
                </c:pt>
                <c:pt idx="7">
                  <c:v>1.2234574692829356</c:v>
                </c:pt>
                <c:pt idx="8">
                  <c:v>1.2342906985286621</c:v>
                </c:pt>
                <c:pt idx="9">
                  <c:v>1.2222584547449871</c:v>
                </c:pt>
                <c:pt idx="10">
                  <c:v>1.2270887306512652</c:v>
                </c:pt>
                <c:pt idx="11">
                  <c:v>1.2109484269781909</c:v>
                </c:pt>
                <c:pt idx="12">
                  <c:v>1.1990183169454116</c:v>
                </c:pt>
                <c:pt idx="13">
                  <c:v>1.1956830526227598</c:v>
                </c:pt>
                <c:pt idx="14">
                  <c:v>1.1937367086579775</c:v>
                </c:pt>
                <c:pt idx="15">
                  <c:v>1.198466355787968</c:v>
                </c:pt>
                <c:pt idx="16">
                  <c:v>1.2039289140531539</c:v>
                </c:pt>
                <c:pt idx="17">
                  <c:v>1.1932953679008367</c:v>
                </c:pt>
                <c:pt idx="18">
                  <c:v>1.1868587854108965</c:v>
                </c:pt>
                <c:pt idx="19">
                  <c:v>1.2120697858878042</c:v>
                </c:pt>
                <c:pt idx="20">
                  <c:v>1.2032893532112896</c:v>
                </c:pt>
                <c:pt idx="21">
                  <c:v>1.1927927942448704</c:v>
                </c:pt>
                <c:pt idx="22">
                  <c:v>1.2586576752795904</c:v>
                </c:pt>
                <c:pt idx="23">
                  <c:v>1.2448383255990401</c:v>
                </c:pt>
                <c:pt idx="24">
                  <c:v>1.2334233302514099</c:v>
                </c:pt>
                <c:pt idx="25">
                  <c:v>1.2336860668963328</c:v>
                </c:pt>
                <c:pt idx="26">
                  <c:v>1.234385454631227</c:v>
                </c:pt>
                <c:pt idx="27">
                  <c:v>1.2365810526812366</c:v>
                </c:pt>
                <c:pt idx="28">
                  <c:v>1.2462103849931043</c:v>
                </c:pt>
                <c:pt idx="29">
                  <c:v>1.2474075222685972</c:v>
                </c:pt>
                <c:pt idx="30">
                  <c:v>1.2368927010500572</c:v>
                </c:pt>
                <c:pt idx="31">
                  <c:v>1.2253741551348425</c:v>
                </c:pt>
                <c:pt idx="32">
                  <c:v>1.189903894403127</c:v>
                </c:pt>
                <c:pt idx="33">
                  <c:v>1.2111547825548548</c:v>
                </c:pt>
                <c:pt idx="34">
                  <c:v>1.2143120301899104</c:v>
                </c:pt>
                <c:pt idx="35">
                  <c:v>1.2111824725937717</c:v>
                </c:pt>
                <c:pt idx="36">
                  <c:v>1.208661644351591</c:v>
                </c:pt>
                <c:pt idx="37">
                  <c:v>1.2026528067412798</c:v>
                </c:pt>
                <c:pt idx="38">
                  <c:v>1.2031691672344431</c:v>
                </c:pt>
                <c:pt idx="39">
                  <c:v>1.2074039097595091</c:v>
                </c:pt>
                <c:pt idx="40">
                  <c:v>1.20572570474124</c:v>
                </c:pt>
                <c:pt idx="41">
                  <c:v>1.2065703624769624</c:v>
                </c:pt>
                <c:pt idx="42">
                  <c:v>1.2758903742018675</c:v>
                </c:pt>
                <c:pt idx="43">
                  <c:v>1.2970613727033302</c:v>
                </c:pt>
                <c:pt idx="44">
                  <c:v>1.2869142384131182</c:v>
                </c:pt>
                <c:pt idx="45">
                  <c:v>1.3013618785794192</c:v>
                </c:pt>
                <c:pt idx="46">
                  <c:v>1.315725726657869</c:v>
                </c:pt>
                <c:pt idx="47">
                  <c:v>1.3194832512974914</c:v>
                </c:pt>
                <c:pt idx="48">
                  <c:v>1.3018703368010913</c:v>
                </c:pt>
                <c:pt idx="49">
                  <c:v>1.306202467881205</c:v>
                </c:pt>
                <c:pt idx="50">
                  <c:v>1.3682072860997221</c:v>
                </c:pt>
                <c:pt idx="51">
                  <c:v>1.3577993373413901</c:v>
                </c:pt>
                <c:pt idx="52">
                  <c:v>1.3360793197196343</c:v>
                </c:pt>
                <c:pt idx="53">
                  <c:v>1.3130817090744427</c:v>
                </c:pt>
                <c:pt idx="54">
                  <c:v>1.3358461963715205</c:v>
                </c:pt>
                <c:pt idx="55">
                  <c:v>1.397199763143159</c:v>
                </c:pt>
                <c:pt idx="56">
                  <c:v>1.4364303317297995</c:v>
                </c:pt>
                <c:pt idx="57">
                  <c:v>1.4563990722288058</c:v>
                </c:pt>
                <c:pt idx="58">
                  <c:v>1.4381784753643088</c:v>
                </c:pt>
                <c:pt idx="59">
                  <c:v>1.4283231878178926</c:v>
                </c:pt>
              </c:numCache>
            </c:numRef>
          </c:val>
        </c:ser>
        <c:ser>
          <c:idx val="1"/>
          <c:order val="1"/>
          <c:tx>
            <c:strRef>
              <c:f>[1]Modelo!$A$23</c:f>
              <c:strCache>
                <c:ptCount val="1"/>
                <c:pt idx="0">
                  <c:v>Preço médio do GE ajustado (R$ set/12)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[1]Modelo!$B$3:$BI$3</c:f>
              <c:numCache>
                <c:formatCode>General</c:formatCode>
                <c:ptCount val="60"/>
                <c:pt idx="0">
                  <c:v>37926</c:v>
                </c:pt>
                <c:pt idx="1">
                  <c:v>37956</c:v>
                </c:pt>
                <c:pt idx="2">
                  <c:v>37987</c:v>
                </c:pt>
                <c:pt idx="3">
                  <c:v>38018</c:v>
                </c:pt>
                <c:pt idx="4">
                  <c:v>38047</c:v>
                </c:pt>
                <c:pt idx="5">
                  <c:v>38078</c:v>
                </c:pt>
                <c:pt idx="6">
                  <c:v>38108</c:v>
                </c:pt>
                <c:pt idx="7">
                  <c:v>38139</c:v>
                </c:pt>
                <c:pt idx="8">
                  <c:v>38169</c:v>
                </c:pt>
                <c:pt idx="9">
                  <c:v>38200</c:v>
                </c:pt>
                <c:pt idx="10">
                  <c:v>38231</c:v>
                </c:pt>
                <c:pt idx="11">
                  <c:v>38261</c:v>
                </c:pt>
                <c:pt idx="12">
                  <c:v>38292</c:v>
                </c:pt>
                <c:pt idx="13">
                  <c:v>38322</c:v>
                </c:pt>
                <c:pt idx="14">
                  <c:v>38353</c:v>
                </c:pt>
                <c:pt idx="15">
                  <c:v>38384</c:v>
                </c:pt>
                <c:pt idx="16">
                  <c:v>38412</c:v>
                </c:pt>
                <c:pt idx="17">
                  <c:v>38443</c:v>
                </c:pt>
                <c:pt idx="18">
                  <c:v>38473</c:v>
                </c:pt>
                <c:pt idx="19">
                  <c:v>38504</c:v>
                </c:pt>
                <c:pt idx="20">
                  <c:v>38534</c:v>
                </c:pt>
                <c:pt idx="21">
                  <c:v>38565</c:v>
                </c:pt>
                <c:pt idx="22">
                  <c:v>38596</c:v>
                </c:pt>
                <c:pt idx="23">
                  <c:v>38626</c:v>
                </c:pt>
                <c:pt idx="24">
                  <c:v>38657</c:v>
                </c:pt>
                <c:pt idx="25">
                  <c:v>38687</c:v>
                </c:pt>
                <c:pt idx="26">
                  <c:v>38718</c:v>
                </c:pt>
                <c:pt idx="27">
                  <c:v>38749</c:v>
                </c:pt>
                <c:pt idx="28">
                  <c:v>38777</c:v>
                </c:pt>
                <c:pt idx="29">
                  <c:v>38808</c:v>
                </c:pt>
                <c:pt idx="30">
                  <c:v>38838</c:v>
                </c:pt>
                <c:pt idx="31">
                  <c:v>38869</c:v>
                </c:pt>
                <c:pt idx="32">
                  <c:v>38899</c:v>
                </c:pt>
                <c:pt idx="33">
                  <c:v>38930</c:v>
                </c:pt>
                <c:pt idx="34">
                  <c:v>38961</c:v>
                </c:pt>
                <c:pt idx="35">
                  <c:v>38991</c:v>
                </c:pt>
                <c:pt idx="36">
                  <c:v>39022</c:v>
                </c:pt>
                <c:pt idx="37">
                  <c:v>39052</c:v>
                </c:pt>
                <c:pt idx="38">
                  <c:v>39083</c:v>
                </c:pt>
                <c:pt idx="39">
                  <c:v>39114</c:v>
                </c:pt>
                <c:pt idx="40">
                  <c:v>39142</c:v>
                </c:pt>
                <c:pt idx="41">
                  <c:v>39173</c:v>
                </c:pt>
                <c:pt idx="42">
                  <c:v>39203</c:v>
                </c:pt>
                <c:pt idx="43">
                  <c:v>39234</c:v>
                </c:pt>
                <c:pt idx="44">
                  <c:v>39264</c:v>
                </c:pt>
                <c:pt idx="45">
                  <c:v>39295</c:v>
                </c:pt>
                <c:pt idx="46">
                  <c:v>39326</c:v>
                </c:pt>
                <c:pt idx="47">
                  <c:v>39356</c:v>
                </c:pt>
                <c:pt idx="48">
                  <c:v>39387</c:v>
                </c:pt>
                <c:pt idx="49">
                  <c:v>39417</c:v>
                </c:pt>
                <c:pt idx="50">
                  <c:v>39448</c:v>
                </c:pt>
                <c:pt idx="51">
                  <c:v>39479</c:v>
                </c:pt>
                <c:pt idx="52">
                  <c:v>39508</c:v>
                </c:pt>
                <c:pt idx="53">
                  <c:v>39539</c:v>
                </c:pt>
                <c:pt idx="54">
                  <c:v>39569</c:v>
                </c:pt>
                <c:pt idx="55">
                  <c:v>39600</c:v>
                </c:pt>
                <c:pt idx="56">
                  <c:v>39630</c:v>
                </c:pt>
                <c:pt idx="57">
                  <c:v>39661</c:v>
                </c:pt>
                <c:pt idx="58">
                  <c:v>39692</c:v>
                </c:pt>
                <c:pt idx="59">
                  <c:v>39722</c:v>
                </c:pt>
              </c:numCache>
            </c:numRef>
          </c:cat>
          <c:val>
            <c:numRef>
              <c:f>[1]Modelo!$B$23:$BI$23</c:f>
              <c:numCache>
                <c:formatCode>General</c:formatCode>
                <c:ptCount val="60"/>
                <c:pt idx="0">
                  <c:v>2.5172523328801768</c:v>
                </c:pt>
                <c:pt idx="1">
                  <c:v>2.5248690002307144</c:v>
                </c:pt>
                <c:pt idx="2">
                  <c:v>2.5185332606780473</c:v>
                </c:pt>
                <c:pt idx="3">
                  <c:v>2.4130460505789042</c:v>
                </c:pt>
                <c:pt idx="4">
                  <c:v>2.1615998172046451</c:v>
                </c:pt>
                <c:pt idx="5">
                  <c:v>2.0931249353496311</c:v>
                </c:pt>
                <c:pt idx="6">
                  <c:v>2.1157059062190822</c:v>
                </c:pt>
                <c:pt idx="7">
                  <c:v>2.2748587225111541</c:v>
                </c:pt>
                <c:pt idx="8">
                  <c:v>2.3283210904063396</c:v>
                </c:pt>
                <c:pt idx="9">
                  <c:v>2.5223871171640728</c:v>
                </c:pt>
                <c:pt idx="10">
                  <c:v>2.5474298012378682</c:v>
                </c:pt>
                <c:pt idx="11">
                  <c:v>2.6821026228946714</c:v>
                </c:pt>
                <c:pt idx="12">
                  <c:v>2.7887831872920898</c:v>
                </c:pt>
                <c:pt idx="13">
                  <c:v>2.8278415842970799</c:v>
                </c:pt>
                <c:pt idx="14">
                  <c:v>2.7899833789537816</c:v>
                </c:pt>
                <c:pt idx="15">
                  <c:v>2.7697958857742098</c:v>
                </c:pt>
                <c:pt idx="16">
                  <c:v>2.776755607791046</c:v>
                </c:pt>
                <c:pt idx="17">
                  <c:v>2.7609533059623521</c:v>
                </c:pt>
                <c:pt idx="18">
                  <c:v>2.5946952175802815</c:v>
                </c:pt>
                <c:pt idx="19">
                  <c:v>2.3521990637836732</c:v>
                </c:pt>
                <c:pt idx="20">
                  <c:v>2.3979147777292651</c:v>
                </c:pt>
                <c:pt idx="21">
                  <c:v>2.4190568148588567</c:v>
                </c:pt>
                <c:pt idx="22">
                  <c:v>2.5025831628833397</c:v>
                </c:pt>
                <c:pt idx="23">
                  <c:v>2.6976709945456592</c:v>
                </c:pt>
                <c:pt idx="24">
                  <c:v>2.707559581798149</c:v>
                </c:pt>
                <c:pt idx="25">
                  <c:v>2.8225506877325115</c:v>
                </c:pt>
                <c:pt idx="26">
                  <c:v>3.1047694620910247</c:v>
                </c:pt>
                <c:pt idx="27">
                  <c:v>3.1622299609653042</c:v>
                </c:pt>
                <c:pt idx="28">
                  <c:v>3.232076209671376</c:v>
                </c:pt>
                <c:pt idx="29">
                  <c:v>3.1965437003328532</c:v>
                </c:pt>
                <c:pt idx="30">
                  <c:v>3.098903613095263</c:v>
                </c:pt>
                <c:pt idx="31">
                  <c:v>2.798698352844597</c:v>
                </c:pt>
                <c:pt idx="32">
                  <c:v>2.7763736556013785</c:v>
                </c:pt>
                <c:pt idx="33">
                  <c:v>2.7658254245039355</c:v>
                </c:pt>
                <c:pt idx="34">
                  <c:v>2.6839694077346952</c:v>
                </c:pt>
                <c:pt idx="35">
                  <c:v>2.5888888463980226</c:v>
                </c:pt>
                <c:pt idx="36">
                  <c:v>2.5551003178929093</c:v>
                </c:pt>
                <c:pt idx="37">
                  <c:v>2.5393045978974293</c:v>
                </c:pt>
                <c:pt idx="38">
                  <c:v>2.7108567724085511</c:v>
                </c:pt>
                <c:pt idx="39">
                  <c:v>2.7191307339897954</c:v>
                </c:pt>
                <c:pt idx="40">
                  <c:v>2.7166975532948072</c:v>
                </c:pt>
                <c:pt idx="41">
                  <c:v>2.8596033986991061</c:v>
                </c:pt>
                <c:pt idx="42">
                  <c:v>2.8725099127641656</c:v>
                </c:pt>
                <c:pt idx="43">
                  <c:v>2.6250051590424541</c:v>
                </c:pt>
                <c:pt idx="44">
                  <c:v>2.4243852840156777</c:v>
                </c:pt>
                <c:pt idx="45">
                  <c:v>2.3620990396802957</c:v>
                </c:pt>
                <c:pt idx="46">
                  <c:v>2.3268853128856759</c:v>
                </c:pt>
                <c:pt idx="47">
                  <c:v>2.2886022964794086</c:v>
                </c:pt>
                <c:pt idx="48">
                  <c:v>2.4003148486599568</c:v>
                </c:pt>
                <c:pt idx="49">
                  <c:v>2.5537493102351814</c:v>
                </c:pt>
                <c:pt idx="50">
                  <c:v>2.5739915744532</c:v>
                </c:pt>
                <c:pt idx="51">
                  <c:v>2.4804388671545872</c:v>
                </c:pt>
                <c:pt idx="52">
                  <c:v>2.4505177635084134</c:v>
                </c:pt>
                <c:pt idx="53">
                  <c:v>2.4133212144859093</c:v>
                </c:pt>
                <c:pt idx="54">
                  <c:v>2.4016450686900641</c:v>
                </c:pt>
                <c:pt idx="55">
                  <c:v>2.3470047600924167</c:v>
                </c:pt>
                <c:pt idx="56">
                  <c:v>2.3410319660911427</c:v>
                </c:pt>
                <c:pt idx="57">
                  <c:v>2.3252871892706239</c:v>
                </c:pt>
                <c:pt idx="58">
                  <c:v>2.3068472343225643</c:v>
                </c:pt>
                <c:pt idx="59">
                  <c:v>2.326571256439546</c:v>
                </c:pt>
              </c:numCache>
            </c:numRef>
          </c:val>
        </c:ser>
        <c:marker val="1"/>
        <c:axId val="95355648"/>
        <c:axId val="95357568"/>
      </c:lineChart>
      <c:dateAx>
        <c:axId val="95355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spPr>
            <a:noFill/>
            <a:ln w="25400">
              <a:noFill/>
            </a:ln>
          </c:spPr>
        </c:title>
        <c:numFmt formatCode="[$-416]mmm\-yy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5357568"/>
        <c:crosses val="autoZero"/>
        <c:auto val="1"/>
        <c:lblOffset val="100"/>
        <c:baseTimeUnit val="months"/>
        <c:majorUnit val="3"/>
        <c:majorTimeUnit val="years"/>
        <c:minorUnit val="1"/>
        <c:minorTimeUnit val="years"/>
      </c:dateAx>
      <c:valAx>
        <c:axId val="95357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Preço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5355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view3D>
      <c:rotX val="10"/>
      <c:rotY val="45"/>
      <c:depthPercent val="100"/>
      <c:perspective val="20"/>
    </c:view3D>
    <c:floor>
      <c:spPr>
        <a:noFill/>
        <a:ln w="9525">
          <a:noFill/>
        </a:ln>
      </c:spPr>
    </c:floor>
    <c:sideWall>
      <c:spPr>
        <a:noFill/>
      </c:spPr>
    </c:sideWall>
    <c:backWall>
      <c:spPr>
        <a:noFill/>
      </c:spPr>
    </c:backWall>
    <c:plotArea>
      <c:layout>
        <c:manualLayout>
          <c:layoutTarget val="inner"/>
          <c:xMode val="edge"/>
          <c:yMode val="edge"/>
          <c:x val="0.19723862057349792"/>
          <c:y val="3.0027092145237071E-2"/>
          <c:w val="0.78315353628924722"/>
          <c:h val="0.90221997152364652"/>
        </c:manualLayout>
      </c:layout>
      <c:bar3DChart>
        <c:barDir val="col"/>
        <c:grouping val="standard"/>
        <c:ser>
          <c:idx val="0"/>
          <c:order val="0"/>
          <c:tx>
            <c:strRef>
              <c:f>'[1]Sensibilidade - MRM'!$A$26</c:f>
              <c:strCache>
                <c:ptCount val="1"/>
                <c:pt idx="0">
                  <c:v>400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MRM'!$B$26:$F$26</c:f>
              <c:numCache>
                <c:formatCode>General</c:formatCode>
                <c:ptCount val="5"/>
                <c:pt idx="0">
                  <c:v>-632.72</c:v>
                </c:pt>
                <c:pt idx="1">
                  <c:v>-1287.0999999999999</c:v>
                </c:pt>
                <c:pt idx="2">
                  <c:v>-2186.83</c:v>
                </c:pt>
                <c:pt idx="3">
                  <c:v>-2481.19</c:v>
                </c:pt>
                <c:pt idx="4">
                  <c:v>-3000</c:v>
                </c:pt>
              </c:numCache>
            </c:numRef>
          </c:val>
        </c:ser>
        <c:ser>
          <c:idx val="1"/>
          <c:order val="1"/>
          <c:tx>
            <c:strRef>
              <c:f>'[1]Sensibilidade - MRM'!$A$27</c:f>
              <c:strCache>
                <c:ptCount val="1"/>
                <c:pt idx="0">
                  <c:v>800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MRM'!$B$27:$F$27</c:f>
              <c:numCache>
                <c:formatCode>General</c:formatCode>
                <c:ptCount val="5"/>
                <c:pt idx="0">
                  <c:v>1738.69</c:v>
                </c:pt>
                <c:pt idx="1">
                  <c:v>361.71</c:v>
                </c:pt>
                <c:pt idx="2">
                  <c:v>-961.22</c:v>
                </c:pt>
                <c:pt idx="3">
                  <c:v>-1969.3</c:v>
                </c:pt>
                <c:pt idx="4">
                  <c:v>-3000</c:v>
                </c:pt>
              </c:numCache>
            </c:numRef>
          </c:val>
        </c:ser>
        <c:ser>
          <c:idx val="2"/>
          <c:order val="2"/>
          <c:tx>
            <c:strRef>
              <c:f>'[1]Sensibilidade - MRM'!$A$28</c:f>
              <c:strCache>
                <c:ptCount val="1"/>
                <c:pt idx="0">
                  <c:v>1200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MRM'!$B$28:$F$28</c:f>
              <c:numCache>
                <c:formatCode>General</c:formatCode>
                <c:ptCount val="5"/>
                <c:pt idx="0">
                  <c:v>4105.8500000000004</c:v>
                </c:pt>
                <c:pt idx="1">
                  <c:v>2615.83</c:v>
                </c:pt>
                <c:pt idx="2">
                  <c:v>-196.11</c:v>
                </c:pt>
                <c:pt idx="3">
                  <c:v>-1001.76</c:v>
                </c:pt>
                <c:pt idx="4">
                  <c:v>-3000</c:v>
                </c:pt>
              </c:numCache>
            </c:numRef>
          </c:val>
        </c:ser>
        <c:ser>
          <c:idx val="3"/>
          <c:order val="3"/>
          <c:tx>
            <c:strRef>
              <c:f>'[1]Sensibilidade - MRM'!$A$29</c:f>
              <c:strCache>
                <c:ptCount val="1"/>
                <c:pt idx="0">
                  <c:v>1600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MRM'!$B$29:$F$29</c:f>
              <c:numCache>
                <c:formatCode>General</c:formatCode>
                <c:ptCount val="5"/>
                <c:pt idx="0">
                  <c:v>6483.72</c:v>
                </c:pt>
                <c:pt idx="1">
                  <c:v>3615.87</c:v>
                </c:pt>
                <c:pt idx="2">
                  <c:v>2200.54</c:v>
                </c:pt>
                <c:pt idx="3">
                  <c:v>-273.48</c:v>
                </c:pt>
                <c:pt idx="4">
                  <c:v>-3000</c:v>
                </c:pt>
              </c:numCache>
            </c:numRef>
          </c:val>
        </c:ser>
        <c:ser>
          <c:idx val="4"/>
          <c:order val="4"/>
          <c:tx>
            <c:strRef>
              <c:f>'[1]Sensibilidade - MRM'!$A$30</c:f>
              <c:strCache>
                <c:ptCount val="1"/>
                <c:pt idx="0">
                  <c:v>2000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MRM'!$B$30:$F$30</c:f>
              <c:numCache>
                <c:formatCode>General</c:formatCode>
                <c:ptCount val="5"/>
                <c:pt idx="0">
                  <c:v>8855.56</c:v>
                </c:pt>
                <c:pt idx="1">
                  <c:v>5186.2</c:v>
                </c:pt>
                <c:pt idx="2">
                  <c:v>2977.61</c:v>
                </c:pt>
                <c:pt idx="3">
                  <c:v>476.84</c:v>
                </c:pt>
                <c:pt idx="4">
                  <c:v>-3000</c:v>
                </c:pt>
              </c:numCache>
            </c:numRef>
          </c:val>
        </c:ser>
        <c:ser>
          <c:idx val="5"/>
          <c:order val="5"/>
          <c:tx>
            <c:strRef>
              <c:f>'[1]Sensibilidade - MRM'!$A$31</c:f>
              <c:strCache>
                <c:ptCount val="1"/>
                <c:pt idx="0">
                  <c:v>2400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MRM'!$B$31:$F$31</c:f>
              <c:numCache>
                <c:formatCode>General</c:formatCode>
                <c:ptCount val="5"/>
                <c:pt idx="0">
                  <c:v>11235.07</c:v>
                </c:pt>
                <c:pt idx="1">
                  <c:v>7398.5</c:v>
                </c:pt>
                <c:pt idx="2">
                  <c:v>4550.8999999999996</c:v>
                </c:pt>
                <c:pt idx="3">
                  <c:v>708.17</c:v>
                </c:pt>
                <c:pt idx="4">
                  <c:v>-3000</c:v>
                </c:pt>
              </c:numCache>
            </c:numRef>
          </c:val>
        </c:ser>
        <c:ser>
          <c:idx val="6"/>
          <c:order val="6"/>
          <c:tx>
            <c:strRef>
              <c:f>'[1]Sensibilidade - MRM'!$A$32</c:f>
              <c:strCache>
                <c:ptCount val="1"/>
                <c:pt idx="0">
                  <c:v>2800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MRM'!$B$32:$F$32</c:f>
              <c:numCache>
                <c:formatCode>General</c:formatCode>
                <c:ptCount val="5"/>
                <c:pt idx="0">
                  <c:v>13582.49</c:v>
                </c:pt>
                <c:pt idx="1">
                  <c:v>9135.74</c:v>
                </c:pt>
                <c:pt idx="2">
                  <c:v>5705.39</c:v>
                </c:pt>
                <c:pt idx="3">
                  <c:v>2557.09</c:v>
                </c:pt>
                <c:pt idx="4">
                  <c:v>-3000</c:v>
                </c:pt>
              </c:numCache>
            </c:numRef>
          </c:val>
        </c:ser>
        <c:ser>
          <c:idx val="7"/>
          <c:order val="7"/>
          <c:tx>
            <c:strRef>
              <c:f>'[1]Sensibilidade - MRM'!$A$33</c:f>
              <c:strCache>
                <c:ptCount val="1"/>
                <c:pt idx="0">
                  <c:v>3200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MRM'!$B$33:$F$33</c:f>
              <c:numCache>
                <c:formatCode>General</c:formatCode>
                <c:ptCount val="5"/>
                <c:pt idx="0">
                  <c:v>15952.17</c:v>
                </c:pt>
                <c:pt idx="1">
                  <c:v>10279</c:v>
                </c:pt>
                <c:pt idx="2">
                  <c:v>6750.13</c:v>
                </c:pt>
                <c:pt idx="3">
                  <c:v>2877.42</c:v>
                </c:pt>
                <c:pt idx="4">
                  <c:v>-3000</c:v>
                </c:pt>
              </c:numCache>
            </c:numRef>
          </c:val>
        </c:ser>
        <c:ser>
          <c:idx val="8"/>
          <c:order val="8"/>
          <c:tx>
            <c:strRef>
              <c:f>'[1]Sensibilidade - MRM'!$A$34</c:f>
              <c:strCache>
                <c:ptCount val="1"/>
                <c:pt idx="0">
                  <c:v>3600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MRM'!$B$34:$F$34</c:f>
              <c:numCache>
                <c:formatCode>General</c:formatCode>
                <c:ptCount val="5"/>
                <c:pt idx="0">
                  <c:v>18303.27</c:v>
                </c:pt>
                <c:pt idx="1">
                  <c:v>12342.84</c:v>
                </c:pt>
                <c:pt idx="2">
                  <c:v>8404.4699999999993</c:v>
                </c:pt>
                <c:pt idx="3">
                  <c:v>3452.34</c:v>
                </c:pt>
                <c:pt idx="4">
                  <c:v>-3000</c:v>
                </c:pt>
              </c:numCache>
            </c:numRef>
          </c:val>
        </c:ser>
        <c:ser>
          <c:idx val="9"/>
          <c:order val="9"/>
          <c:tx>
            <c:strRef>
              <c:f>'[1]Sensibilidade - MRM'!$A$35</c:f>
              <c:strCache>
                <c:ptCount val="1"/>
                <c:pt idx="0">
                  <c:v>4000</c:v>
                </c:pt>
              </c:strCache>
            </c:strRef>
          </c:tx>
          <c:cat>
            <c:numRef>
              <c:f>('[1]Sensibilidade - MRM'!$B$25,'[1]Sensibilidade - MRM'!$C$25,'[1]Sensibilidade - MRM'!$D$25,'[1]Sensibilidade - MRM'!$E$25,'[1]Sensibilidade - MRM'!$F$25)</c:f>
              <c:numCache>
                <c:formatCode>General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</c:numCache>
            </c:numRef>
          </c:cat>
          <c:val>
            <c:numRef>
              <c:f>'[1]Sensibilidade - MRM'!$B$35:$F$35</c:f>
              <c:numCache>
                <c:formatCode>General</c:formatCode>
                <c:ptCount val="5"/>
                <c:pt idx="0">
                  <c:v>20693.77</c:v>
                </c:pt>
                <c:pt idx="1">
                  <c:v>15503.39</c:v>
                </c:pt>
                <c:pt idx="2">
                  <c:v>8675.8799999999992</c:v>
                </c:pt>
                <c:pt idx="3">
                  <c:v>4482.2700000000004</c:v>
                </c:pt>
                <c:pt idx="4">
                  <c:v>-3000</c:v>
                </c:pt>
              </c:numCache>
            </c:numRef>
          </c:val>
        </c:ser>
        <c:shape val="box"/>
        <c:axId val="108865792"/>
        <c:axId val="108879872"/>
        <c:axId val="108872128"/>
      </c:bar3DChart>
      <c:catAx>
        <c:axId val="108865792"/>
        <c:scaling>
          <c:orientation val="minMax"/>
        </c:scaling>
        <c:axPos val="b"/>
        <c:numFmt formatCode="General" sourceLinked="1"/>
        <c:tickLblPos val="low"/>
        <c:spPr>
          <a:noFill/>
        </c:spPr>
        <c:txPr>
          <a:bodyPr rot="0"/>
          <a:lstStyle/>
          <a:p>
            <a:pPr>
              <a:defRPr/>
            </a:pPr>
            <a:endParaRPr lang="pt-BR"/>
          </a:p>
        </c:txPr>
        <c:crossAx val="108879872"/>
        <c:crosses val="autoZero"/>
        <c:auto val="1"/>
        <c:lblAlgn val="ctr"/>
        <c:lblOffset val="100"/>
      </c:catAx>
      <c:valAx>
        <c:axId val="108879872"/>
        <c:scaling>
          <c:orientation val="minMax"/>
        </c:scaling>
        <c:axPos val="r"/>
        <c:majorGridlines>
          <c:spPr>
            <a:ln w="3175"/>
          </c:spPr>
        </c:majorGridlines>
        <c:numFmt formatCode="#,##0" sourceLinked="0"/>
        <c:tickLblPos val="nextTo"/>
        <c:crossAx val="108865792"/>
        <c:crosses val="max"/>
        <c:crossBetween val="between"/>
      </c:valAx>
      <c:serAx>
        <c:axId val="108872128"/>
        <c:scaling>
          <c:orientation val="minMax"/>
        </c:scaling>
        <c:axPos val="b"/>
        <c:numFmt formatCode="0%" sourceLinked="0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879872"/>
        <c:crosses val="autoZero"/>
        <c:tickLblSkip val="2"/>
        <c:tickMarkSkip val="1"/>
      </c:ser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9525</xdr:rowOff>
    </xdr:from>
    <xdr:to>
      <xdr:col>11</xdr:col>
      <xdr:colOff>400050</xdr:colOff>
      <xdr:row>15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27</xdr:row>
      <xdr:rowOff>9525</xdr:rowOff>
    </xdr:from>
    <xdr:to>
      <xdr:col>29</xdr:col>
      <xdr:colOff>244929</xdr:colOff>
      <xdr:row>50</xdr:row>
      <xdr:rowOff>9525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3</xdr:row>
      <xdr:rowOff>57150</xdr:rowOff>
    </xdr:from>
    <xdr:to>
      <xdr:col>10</xdr:col>
      <xdr:colOff>180975</xdr:colOff>
      <xdr:row>22</xdr:row>
      <xdr:rowOff>57150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628650"/>
          <a:ext cx="4267200" cy="36195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285750</xdr:colOff>
      <xdr:row>3</xdr:row>
      <xdr:rowOff>0</xdr:rowOff>
    </xdr:from>
    <xdr:to>
      <xdr:col>17</xdr:col>
      <xdr:colOff>285750</xdr:colOff>
      <xdr:row>22</xdr:row>
      <xdr:rowOff>0</xdr:rowOff>
    </xdr:to>
    <xdr:pic>
      <xdr:nvPicPr>
        <xdr:cNvPr id="51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571500"/>
          <a:ext cx="4267200" cy="36195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571500</xdr:colOff>
      <xdr:row>1</xdr:row>
      <xdr:rowOff>123825</xdr:rowOff>
    </xdr:from>
    <xdr:to>
      <xdr:col>18</xdr:col>
      <xdr:colOff>381000</xdr:colOff>
      <xdr:row>29</xdr:row>
      <xdr:rowOff>123825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15</xdr:col>
      <xdr:colOff>128588</xdr:colOff>
      <xdr:row>24</xdr:row>
      <xdr:rowOff>90487</xdr:rowOff>
    </xdr:from>
    <xdr:ext cx="962025" cy="733425"/>
    <xdr:sp macro="" textlink="">
      <xdr:nvSpPr>
        <xdr:cNvPr id="7" name="CaixaDeTexto 6"/>
        <xdr:cNvSpPr txBox="1"/>
      </xdr:nvSpPr>
      <xdr:spPr>
        <a:xfrm>
          <a:off x="11663363" y="8024812"/>
          <a:ext cx="962025" cy="733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100" b="1"/>
            <a:t>Distância Percorrida (km/mês)</a:t>
          </a:r>
        </a:p>
      </xdr:txBody>
    </xdr:sp>
    <xdr:clientData/>
  </xdr:oneCellAnchor>
  <xdr:oneCellAnchor>
    <xdr:from>
      <xdr:col>9</xdr:col>
      <xdr:colOff>138113</xdr:colOff>
      <xdr:row>26</xdr:row>
      <xdr:rowOff>4762</xdr:rowOff>
    </xdr:from>
    <xdr:ext cx="1257300" cy="495301"/>
    <xdr:sp macro="" textlink="">
      <xdr:nvSpPr>
        <xdr:cNvPr id="8" name="CaixaDeTexto 7"/>
        <xdr:cNvSpPr txBox="1"/>
      </xdr:nvSpPr>
      <xdr:spPr>
        <a:xfrm>
          <a:off x="8015288" y="8262937"/>
          <a:ext cx="1257300" cy="495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100" b="1"/>
            <a:t>Probabilidade de Escassez (%)</a:t>
          </a:r>
        </a:p>
      </xdr:txBody>
    </xdr:sp>
    <xdr:clientData/>
  </xdr:oneCellAnchor>
  <xdr:oneCellAnchor>
    <xdr:from>
      <xdr:col>7</xdr:col>
      <xdr:colOff>323850</xdr:colOff>
      <xdr:row>11</xdr:row>
      <xdr:rowOff>76200</xdr:rowOff>
    </xdr:from>
    <xdr:ext cx="495301" cy="1057275"/>
    <xdr:sp macro="" textlink="">
      <xdr:nvSpPr>
        <xdr:cNvPr id="9" name="CaixaDeTexto 8"/>
        <xdr:cNvSpPr txBox="1"/>
      </xdr:nvSpPr>
      <xdr:spPr>
        <a:xfrm rot="16200000">
          <a:off x="6700838" y="5700712"/>
          <a:ext cx="1057275" cy="495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pt-BR" sz="1100" b="1"/>
            <a:t>Valor da Opção</a:t>
          </a:r>
          <a:r>
            <a:rPr lang="pt-BR" sz="1100" b="1" baseline="0"/>
            <a:t> (R$)</a:t>
          </a:r>
          <a:endParaRPr lang="pt-BR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raziela\Meus%20documentos\Downloads\01%20-%20Modelo%20Conversao%20GNV_30nov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skSerializationData"/>
      <sheetName val="Modelo"/>
      <sheetName val="Sensibilidade - MGB"/>
      <sheetName val="Sensibilidade - MRM"/>
      <sheetName val="Sensibilidade - MRM + MGB "/>
      <sheetName val="Regressão GE"/>
      <sheetName val="Regressão Gasolina"/>
      <sheetName val="Regressão Etanol"/>
      <sheetName val="Regressão GNV"/>
      <sheetName val="Teste Raíz Unitária"/>
      <sheetName val="Base Brasil ANP"/>
      <sheetName val="IGP-M"/>
      <sheetName val="Plan1"/>
    </sheetNames>
    <sheetDataSet>
      <sheetData sheetId="0"/>
      <sheetData sheetId="1">
        <row r="3">
          <cell r="B3">
            <v>37926</v>
          </cell>
          <cell r="C3">
            <v>37956</v>
          </cell>
          <cell r="D3">
            <v>37987</v>
          </cell>
          <cell r="E3">
            <v>38018</v>
          </cell>
          <cell r="F3">
            <v>38047</v>
          </cell>
          <cell r="G3">
            <v>38078</v>
          </cell>
          <cell r="H3">
            <v>38108</v>
          </cell>
          <cell r="I3">
            <v>38139</v>
          </cell>
          <cell r="J3">
            <v>38169</v>
          </cell>
          <cell r="K3">
            <v>38200</v>
          </cell>
          <cell r="L3">
            <v>38231</v>
          </cell>
          <cell r="M3">
            <v>38261</v>
          </cell>
          <cell r="N3">
            <v>38292</v>
          </cell>
          <cell r="O3">
            <v>38322</v>
          </cell>
          <cell r="P3">
            <v>38353</v>
          </cell>
          <cell r="Q3">
            <v>38384</v>
          </cell>
          <cell r="R3">
            <v>38412</v>
          </cell>
          <cell r="S3">
            <v>38443</v>
          </cell>
          <cell r="T3">
            <v>38473</v>
          </cell>
          <cell r="U3">
            <v>38504</v>
          </cell>
          <cell r="V3">
            <v>38534</v>
          </cell>
          <cell r="W3">
            <v>38565</v>
          </cell>
          <cell r="X3">
            <v>38596</v>
          </cell>
          <cell r="Y3">
            <v>38626</v>
          </cell>
          <cell r="Z3">
            <v>38657</v>
          </cell>
          <cell r="AA3">
            <v>38687</v>
          </cell>
          <cell r="AB3">
            <v>38718</v>
          </cell>
          <cell r="AC3">
            <v>38749</v>
          </cell>
          <cell r="AD3">
            <v>38777</v>
          </cell>
          <cell r="AE3">
            <v>38808</v>
          </cell>
          <cell r="AF3">
            <v>38838</v>
          </cell>
          <cell r="AG3">
            <v>38869</v>
          </cell>
          <cell r="AH3">
            <v>38899</v>
          </cell>
          <cell r="AI3">
            <v>38930</v>
          </cell>
          <cell r="AJ3">
            <v>38961</v>
          </cell>
          <cell r="AK3">
            <v>38991</v>
          </cell>
          <cell r="AL3">
            <v>39022</v>
          </cell>
          <cell r="AM3">
            <v>39052</v>
          </cell>
          <cell r="AN3">
            <v>39083</v>
          </cell>
          <cell r="AO3">
            <v>39114</v>
          </cell>
          <cell r="AP3">
            <v>39142</v>
          </cell>
          <cell r="AQ3">
            <v>39173</v>
          </cell>
          <cell r="AR3">
            <v>39203</v>
          </cell>
          <cell r="AS3">
            <v>39234</v>
          </cell>
          <cell r="AT3">
            <v>39264</v>
          </cell>
          <cell r="AU3">
            <v>39295</v>
          </cell>
          <cell r="AV3">
            <v>39326</v>
          </cell>
          <cell r="AW3">
            <v>39356</v>
          </cell>
          <cell r="AX3">
            <v>39387</v>
          </cell>
          <cell r="AY3">
            <v>39417</v>
          </cell>
          <cell r="AZ3">
            <v>39448</v>
          </cell>
          <cell r="BA3">
            <v>39479</v>
          </cell>
          <cell r="BB3">
            <v>39508</v>
          </cell>
          <cell r="BC3">
            <v>39539</v>
          </cell>
          <cell r="BD3">
            <v>39569</v>
          </cell>
          <cell r="BE3">
            <v>39600</v>
          </cell>
          <cell r="BF3">
            <v>39630</v>
          </cell>
          <cell r="BG3">
            <v>39661</v>
          </cell>
          <cell r="BH3">
            <v>39692</v>
          </cell>
          <cell r="BI3">
            <v>39722</v>
          </cell>
        </row>
        <row r="7">
          <cell r="A7" t="str">
            <v>Preço médio do GNV ajustado ao rendimento da gasolina (R$/m3)</v>
          </cell>
          <cell r="B7">
            <v>0.85120000000000007</v>
          </cell>
          <cell r="C7">
            <v>0.85199999999999998</v>
          </cell>
          <cell r="D7">
            <v>0.85920000000000007</v>
          </cell>
          <cell r="E7">
            <v>0.86</v>
          </cell>
          <cell r="F7">
            <v>0.86080000000000001</v>
          </cell>
          <cell r="G7">
            <v>0.85839999999999994</v>
          </cell>
          <cell r="H7">
            <v>0.85440000000000005</v>
          </cell>
          <cell r="I7">
            <v>0.87280000000000002</v>
          </cell>
          <cell r="J7">
            <v>0.88000000000000012</v>
          </cell>
          <cell r="K7">
            <v>0.87360000000000004</v>
          </cell>
          <cell r="L7">
            <v>0.876</v>
          </cell>
          <cell r="M7">
            <v>0.86880000000000002</v>
          </cell>
          <cell r="N7">
            <v>0.86480000000000001</v>
          </cell>
          <cell r="O7">
            <v>0.86799999999999999</v>
          </cell>
          <cell r="P7">
            <v>0.87040000000000006</v>
          </cell>
          <cell r="Q7">
            <v>0.87280000000000002</v>
          </cell>
          <cell r="R7">
            <v>0.87520000000000009</v>
          </cell>
          <cell r="S7">
            <v>0.87119999999999997</v>
          </cell>
          <cell r="T7">
            <v>0.87040000000000006</v>
          </cell>
          <cell r="U7">
            <v>0.89440000000000008</v>
          </cell>
          <cell r="V7">
            <v>0.89680000000000004</v>
          </cell>
          <cell r="W7">
            <v>0.89600000000000013</v>
          </cell>
          <cell r="X7">
            <v>0.95199999999999996</v>
          </cell>
          <cell r="Y7">
            <v>0.95519999999999994</v>
          </cell>
          <cell r="Z7">
            <v>0.95600000000000007</v>
          </cell>
          <cell r="AA7">
            <v>0.96720000000000006</v>
          </cell>
          <cell r="AB7">
            <v>0.97520000000000007</v>
          </cell>
          <cell r="AC7">
            <v>0.97840000000000005</v>
          </cell>
          <cell r="AD7">
            <v>0.99440000000000006</v>
          </cell>
          <cell r="AE7">
            <v>1.0071999999999999</v>
          </cell>
          <cell r="AF7">
            <v>1.0064</v>
          </cell>
          <cell r="AG7">
            <v>1.0064</v>
          </cell>
          <cell r="AH7">
            <v>0.98880000000000001</v>
          </cell>
          <cell r="AI7">
            <v>1.0127999999999999</v>
          </cell>
          <cell r="AJ7">
            <v>1.0127999999999999</v>
          </cell>
          <cell r="AK7">
            <v>1.0112000000000001</v>
          </cell>
          <cell r="AL7">
            <v>1.0096000000000001</v>
          </cell>
          <cell r="AM7">
            <v>1.0087999999999999</v>
          </cell>
          <cell r="AN7">
            <v>1.0055999999999998</v>
          </cell>
          <cell r="AO7">
            <v>1.0047999999999999</v>
          </cell>
          <cell r="AP7">
            <v>1.0024</v>
          </cell>
          <cell r="AQ7">
            <v>1.0024</v>
          </cell>
          <cell r="AR7">
            <v>1.0584</v>
          </cell>
          <cell r="AS7">
            <v>1.0680000000000001</v>
          </cell>
          <cell r="AT7">
            <v>1.0624</v>
          </cell>
          <cell r="AU7">
            <v>1.0695999999999999</v>
          </cell>
          <cell r="AV7">
            <v>1.08</v>
          </cell>
          <cell r="AW7">
            <v>1.0871999999999999</v>
          </cell>
          <cell r="AX7">
            <v>1.0832000000000002</v>
          </cell>
          <cell r="AY7">
            <v>1.0880000000000001</v>
          </cell>
          <cell r="AZ7">
            <v>1.1359999999999999</v>
          </cell>
          <cell r="BA7">
            <v>1.1472</v>
          </cell>
          <cell r="BB7">
            <v>1.1512</v>
          </cell>
          <cell r="BC7">
            <v>1.1496</v>
          </cell>
          <cell r="BD7">
            <v>1.1776</v>
          </cell>
          <cell r="BE7">
            <v>1.2407999999999999</v>
          </cell>
          <cell r="BF7">
            <v>1.2824</v>
          </cell>
          <cell r="BG7">
            <v>1.3144</v>
          </cell>
          <cell r="BH7">
            <v>1.3208</v>
          </cell>
          <cell r="BI7">
            <v>1.3208</v>
          </cell>
        </row>
        <row r="8">
          <cell r="A8" t="str">
            <v>Preço médio da gasolina (R$/l)</v>
          </cell>
          <cell r="B8">
            <v>1.9930000000000001</v>
          </cell>
          <cell r="C8">
            <v>1.998</v>
          </cell>
          <cell r="D8">
            <v>2.0070000000000001</v>
          </cell>
          <cell r="E8">
            <v>2.0030000000000001</v>
          </cell>
          <cell r="F8">
            <v>1.9810000000000001</v>
          </cell>
          <cell r="G8">
            <v>1.972</v>
          </cell>
          <cell r="H8">
            <v>1.9830000000000001</v>
          </cell>
          <cell r="I8">
            <v>2.0619999999999998</v>
          </cell>
          <cell r="J8">
            <v>2.1070000000000002</v>
          </cell>
          <cell r="K8">
            <v>2.1269999999999998</v>
          </cell>
          <cell r="L8">
            <v>2.1240000000000001</v>
          </cell>
          <cell r="M8">
            <v>2.161</v>
          </cell>
          <cell r="N8">
            <v>2.19</v>
          </cell>
          <cell r="O8">
            <v>2.2709999999999999</v>
          </cell>
          <cell r="P8">
            <v>2.2679999999999998</v>
          </cell>
          <cell r="Q8">
            <v>2.262</v>
          </cell>
          <cell r="R8">
            <v>2.2629999999999999</v>
          </cell>
          <cell r="S8">
            <v>2.2669999999999999</v>
          </cell>
          <cell r="T8">
            <v>2.2530000000000001</v>
          </cell>
          <cell r="U8">
            <v>2.226</v>
          </cell>
          <cell r="V8">
            <v>2.2320000000000002</v>
          </cell>
          <cell r="W8">
            <v>2.2389999999999999</v>
          </cell>
          <cell r="X8">
            <v>2.3809999999999998</v>
          </cell>
          <cell r="Y8">
            <v>2.4470000000000001</v>
          </cell>
          <cell r="Z8">
            <v>2.448</v>
          </cell>
          <cell r="AA8">
            <v>2.4569999999999999</v>
          </cell>
          <cell r="AB8">
            <v>2.496</v>
          </cell>
          <cell r="AC8">
            <v>2.5019999999999998</v>
          </cell>
          <cell r="AD8">
            <v>2.5790000000000002</v>
          </cell>
          <cell r="AE8">
            <v>2.581</v>
          </cell>
          <cell r="AF8">
            <v>2.5680000000000001</v>
          </cell>
          <cell r="AG8">
            <v>2.5419999999999998</v>
          </cell>
          <cell r="AH8">
            <v>2.5470000000000002</v>
          </cell>
          <cell r="AI8">
            <v>2.5459999999999998</v>
          </cell>
          <cell r="AJ8">
            <v>2.54</v>
          </cell>
          <cell r="AK8">
            <v>2.5390000000000001</v>
          </cell>
          <cell r="AL8">
            <v>2.528</v>
          </cell>
          <cell r="AM8">
            <v>2.5230000000000001</v>
          </cell>
          <cell r="AN8">
            <v>2.5209999999999999</v>
          </cell>
          <cell r="AO8">
            <v>2.5089999999999999</v>
          </cell>
          <cell r="AP8">
            <v>2.5099999999999998</v>
          </cell>
          <cell r="AQ8">
            <v>2.528</v>
          </cell>
          <cell r="AR8">
            <v>2.5329999999999999</v>
          </cell>
          <cell r="AS8">
            <v>2.5169999999999999</v>
          </cell>
          <cell r="AT8">
            <v>2.4969999999999999</v>
          </cell>
          <cell r="AU8">
            <v>2.4860000000000002</v>
          </cell>
          <cell r="AV8">
            <v>2.4790000000000001</v>
          </cell>
          <cell r="AW8">
            <v>2.4790000000000001</v>
          </cell>
          <cell r="AX8">
            <v>2.488</v>
          </cell>
          <cell r="AY8">
            <v>2.504</v>
          </cell>
          <cell r="AZ8">
            <v>2.5049999999999999</v>
          </cell>
          <cell r="BA8">
            <v>2.4950000000000001</v>
          </cell>
          <cell r="BB8">
            <v>2.4990000000000001</v>
          </cell>
          <cell r="BC8">
            <v>2.496</v>
          </cell>
          <cell r="BD8">
            <v>2.4980000000000002</v>
          </cell>
          <cell r="BE8">
            <v>2.4940000000000002</v>
          </cell>
          <cell r="BF8">
            <v>2.4950000000000001</v>
          </cell>
          <cell r="BG8">
            <v>2.4990000000000001</v>
          </cell>
          <cell r="BH8">
            <v>2.504</v>
          </cell>
          <cell r="BI8">
            <v>2.5089999999999999</v>
          </cell>
        </row>
        <row r="16">
          <cell r="A16" t="str">
            <v>Variação de preço do GNV nominal ajustado</v>
          </cell>
          <cell r="C16">
            <v>9.3940824193566223E-4</v>
          </cell>
          <cell r="D16">
            <v>8.4151969252847184E-3</v>
          </cell>
          <cell r="E16">
            <v>9.3066549295303604E-4</v>
          </cell>
          <cell r="F16">
            <v>9.2980015996652738E-4</v>
          </cell>
          <cell r="G16">
            <v>-2.7919980910312905E-3</v>
          </cell>
          <cell r="H16">
            <v>-4.6707231105582326E-3</v>
          </cell>
          <cell r="I16">
            <v>2.130696631293056E-2</v>
          </cell>
          <cell r="J16">
            <v>8.2154729533910932E-3</v>
          </cell>
          <cell r="K16">
            <v>-7.2993024816116079E-3</v>
          </cell>
          <cell r="L16">
            <v>2.7434859457508339E-3</v>
          </cell>
          <cell r="M16">
            <v>-8.2531417567204141E-3</v>
          </cell>
          <cell r="N16">
            <v>-4.6146828546725143E-3</v>
          </cell>
          <cell r="O16">
            <v>3.6934483353517301E-3</v>
          </cell>
          <cell r="P16">
            <v>2.7611614413280655E-3</v>
          </cell>
          <cell r="Q16">
            <v>2.7535584171828166E-3</v>
          </cell>
          <cell r="R16">
            <v>2.7459971488558439E-3</v>
          </cell>
          <cell r="S16">
            <v>-4.5808600489661479E-3</v>
          </cell>
          <cell r="T16">
            <v>-9.1869551707246934E-4</v>
          </cell>
          <cell r="U16">
            <v>2.7200226299156544E-2</v>
          </cell>
          <cell r="V16">
            <v>2.6797693571152933E-3</v>
          </cell>
          <cell r="W16">
            <v>-8.9245878301961123E-4</v>
          </cell>
          <cell r="X16">
            <v>6.0624621816434632E-2</v>
          </cell>
          <cell r="Y16">
            <v>3.3557078469723151E-3</v>
          </cell>
          <cell r="Z16">
            <v>8.3717041306377842E-4</v>
          </cell>
          <cell r="AA16">
            <v>1.1647386249181596E-2</v>
          </cell>
          <cell r="AB16">
            <v>8.2372788664789292E-3</v>
          </cell>
          <cell r="AC16">
            <v>3.2760062059007237E-3</v>
          </cell>
          <cell r="AD16">
            <v>1.6220955823538708E-2</v>
          </cell>
          <cell r="AE16">
            <v>1.2789942533635855E-2</v>
          </cell>
          <cell r="AF16">
            <v>-7.9459678396123052E-4</v>
          </cell>
          <cell r="AG16">
            <v>0</v>
          </cell>
          <cell r="AH16">
            <v>-1.7642799242749679E-2</v>
          </cell>
          <cell r="AI16">
            <v>2.3981964686485405E-2</v>
          </cell>
          <cell r="AJ16">
            <v>0</v>
          </cell>
          <cell r="AK16">
            <v>-1.5810279973185958E-3</v>
          </cell>
          <cell r="AL16">
            <v>-1.5835316056442737E-3</v>
          </cell>
          <cell r="AM16">
            <v>-7.9270713623899711E-4</v>
          </cell>
          <cell r="AN16">
            <v>-3.177127374672236E-3</v>
          </cell>
          <cell r="AO16">
            <v>-7.958615621033422E-4</v>
          </cell>
          <cell r="AP16">
            <v>-2.391392132075656E-3</v>
          </cell>
          <cell r="AQ16">
            <v>0</v>
          </cell>
          <cell r="AR16">
            <v>5.436120921888743E-2</v>
          </cell>
          <cell r="AS16">
            <v>9.0294067193943759E-3</v>
          </cell>
          <cell r="AT16">
            <v>-5.2572407979707787E-3</v>
          </cell>
          <cell r="AU16">
            <v>6.7542470655639905E-3</v>
          </cell>
          <cell r="AV16">
            <v>9.6762943305322077E-3</v>
          </cell>
          <cell r="AW16">
            <v>6.6445427186685108E-3</v>
          </cell>
          <cell r="AX16">
            <v>-3.685960678923168E-3</v>
          </cell>
          <cell r="AY16">
            <v>4.4215252578772559E-3</v>
          </cell>
          <cell r="AZ16">
            <v>4.3172171865208574E-2</v>
          </cell>
          <cell r="BA16">
            <v>9.8108705642592393E-3</v>
          </cell>
          <cell r="BB16">
            <v>3.480685727802186E-3</v>
          </cell>
          <cell r="BC16">
            <v>-1.3908208083429645E-3</v>
          </cell>
          <cell r="BD16">
            <v>2.4064413209796576E-2</v>
          </cell>
          <cell r="BE16">
            <v>5.2277863887717116E-2</v>
          </cell>
          <cell r="BF16">
            <v>3.2976989433014137E-2</v>
          </cell>
          <cell r="BG16">
            <v>2.464696542771512E-2</v>
          </cell>
          <cell r="BH16">
            <v>4.8573258828598E-3</v>
          </cell>
          <cell r="BI16">
            <v>0</v>
          </cell>
        </row>
        <row r="17">
          <cell r="A17" t="str">
            <v>Variação de preço GE nominal ajustado</v>
          </cell>
          <cell r="C17">
            <v>1.2674440896727861E-2</v>
          </cell>
          <cell r="D17">
            <v>1.1686276569455263E-2</v>
          </cell>
          <cell r="E17">
            <v>-2.9475818132953576E-2</v>
          </cell>
          <cell r="F17">
            <v>-0.10346298188163504</v>
          </cell>
          <cell r="G17">
            <v>-2.2042099868658717E-2</v>
          </cell>
          <cell r="H17">
            <v>1.9194447256147159E-2</v>
          </cell>
          <cell r="I17">
            <v>7.6820205983441192E-2</v>
          </cell>
          <cell r="J17">
            <v>2.2629338130759902E-2</v>
          </cell>
          <cell r="K17">
            <v>8.2555105689301952E-2</v>
          </cell>
          <cell r="L17">
            <v>8.6785554562480282E-3</v>
          </cell>
          <cell r="M17">
            <v>5.6503577852957579E-2</v>
          </cell>
          <cell r="N17">
            <v>4.4290360307623733E-2</v>
          </cell>
          <cell r="O17">
            <v>2.0387349361037137E-2</v>
          </cell>
          <cell r="P17">
            <v>-9.0877941071038516E-3</v>
          </cell>
          <cell r="Q17">
            <v>-8.4626739187335428E-3</v>
          </cell>
          <cell r="R17">
            <v>7.0796463134009419E-4</v>
          </cell>
          <cell r="S17">
            <v>-1.416430831713362E-3</v>
          </cell>
          <cell r="T17">
            <v>-5.7617100752479659E-2</v>
          </cell>
          <cell r="U17">
            <v>-9.1937495325685611E-2</v>
          </cell>
          <cell r="V17">
            <v>2.9199154692262135E-2</v>
          </cell>
          <cell r="W17">
            <v>1.6647233433156428E-2</v>
          </cell>
          <cell r="X17">
            <v>4.0821994520254985E-2</v>
          </cell>
          <cell r="Y17">
            <v>8.9461203900359901E-2</v>
          </cell>
          <cell r="Z17">
            <v>1.3708233853194829E-2</v>
          </cell>
          <cell r="AA17">
            <v>5.3027664242991275E-2</v>
          </cell>
          <cell r="AB17">
            <v>0.10296902048060698</v>
          </cell>
          <cell r="AC17">
            <v>1.9836886190648224E-2</v>
          </cell>
          <cell r="AD17">
            <v>3.031131485448843E-2</v>
          </cell>
          <cell r="AE17">
            <v>7.7519383726899012E-4</v>
          </cell>
          <cell r="AF17">
            <v>-2.3351286412484341E-2</v>
          </cell>
          <cell r="AG17">
            <v>-9.2537822375013887E-2</v>
          </cell>
          <cell r="AH17">
            <v>3.7220886643737727E-3</v>
          </cell>
          <cell r="AI17">
            <v>2.473718020878288E-3</v>
          </cell>
          <cell r="AJ17">
            <v>-3.2645711321614458E-2</v>
          </cell>
          <cell r="AK17">
            <v>-3.5068528567664792E-2</v>
          </cell>
          <cell r="AL17">
            <v>-1.2637348095593267E-2</v>
          </cell>
          <cell r="AM17">
            <v>-2.0100509280241118E-3</v>
          </cell>
          <cell r="AN17">
            <v>6.1768087430054817E-2</v>
          </cell>
          <cell r="AO17">
            <v>-1.2618298204222765E-3</v>
          </cell>
          <cell r="AP17">
            <v>-1.8957351648992008E-3</v>
          </cell>
          <cell r="AQ17">
            <v>5.0565641983455777E-2</v>
          </cell>
          <cell r="AR17">
            <v>3.0021037257644124E-3</v>
          </cell>
          <cell r="AS17">
            <v>-9.7530869130336248E-2</v>
          </cell>
          <cell r="AT17">
            <v>-7.6908167451348763E-2</v>
          </cell>
          <cell r="AU17">
            <v>-3.043713218586341E-2</v>
          </cell>
          <cell r="AV17">
            <v>-1.6320837049200541E-2</v>
          </cell>
          <cell r="AW17">
            <v>-1.279656152152658E-2</v>
          </cell>
          <cell r="AX17">
            <v>5.7410907213338809E-2</v>
          </cell>
          <cell r="AY17">
            <v>6.306210989025357E-2</v>
          </cell>
          <cell r="AZ17">
            <v>4.6901258504136239E-3</v>
          </cell>
          <cell r="BA17">
            <v>-1.9575380391440859E-2</v>
          </cell>
          <cell r="BB17">
            <v>7.4703233651653728E-3</v>
          </cell>
          <cell r="BC17">
            <v>6.7636120265276056E-4</v>
          </cell>
          <cell r="BD17">
            <v>2.0263431452324674E-3</v>
          </cell>
          <cell r="BE17">
            <v>-1.564125733324653E-2</v>
          </cell>
          <cell r="BF17">
            <v>2.7378524973387993E-3</v>
          </cell>
          <cell r="BG17">
            <v>4.0927751537529851E-3</v>
          </cell>
          <cell r="BH17">
            <v>9.4851659640547373E-3</v>
          </cell>
          <cell r="BI17">
            <v>1.5390066221906855E-2</v>
          </cell>
        </row>
        <row r="22">
          <cell r="A22" t="str">
            <v>Preço médio do GNV ajustado (R$ set/12)</v>
          </cell>
          <cell r="B22">
            <v>1.2754078486592897</v>
          </cell>
          <cell r="C22">
            <v>1.2643424615764887</v>
          </cell>
          <cell r="D22">
            <v>1.2570511570972656</v>
          </cell>
          <cell r="E22">
            <v>1.2415843781611113</v>
          </cell>
          <cell r="F22">
            <v>1.2345910766396504</v>
          </cell>
          <cell r="G22">
            <v>1.2187179371636492</v>
          </cell>
          <cell r="H22">
            <v>1.2028150079767193</v>
          </cell>
          <cell r="I22">
            <v>1.2234574692829356</v>
          </cell>
          <cell r="J22">
            <v>1.2342906985286621</v>
          </cell>
          <cell r="K22">
            <v>1.2222584547449871</v>
          </cell>
          <cell r="L22">
            <v>1.2270887306512652</v>
          </cell>
          <cell r="M22">
            <v>1.2109484269781909</v>
          </cell>
          <cell r="N22">
            <v>1.1990183169454116</v>
          </cell>
          <cell r="O22">
            <v>1.1956830526227598</v>
          </cell>
          <cell r="P22">
            <v>1.1937367086579775</v>
          </cell>
          <cell r="Q22">
            <v>1.198466355787968</v>
          </cell>
          <cell r="R22">
            <v>1.2039289140531539</v>
          </cell>
          <cell r="S22">
            <v>1.1932953679008367</v>
          </cell>
          <cell r="T22">
            <v>1.1868587854108965</v>
          </cell>
          <cell r="U22">
            <v>1.2120697858878042</v>
          </cell>
          <cell r="V22">
            <v>1.2032893532112896</v>
          </cell>
          <cell r="W22">
            <v>1.1927927942448704</v>
          </cell>
          <cell r="X22">
            <v>1.2586576752795904</v>
          </cell>
          <cell r="Y22">
            <v>1.2448383255990401</v>
          </cell>
          <cell r="Z22">
            <v>1.2334233302514099</v>
          </cell>
          <cell r="AA22">
            <v>1.2336860668963328</v>
          </cell>
          <cell r="AB22">
            <v>1.234385454631227</v>
          </cell>
          <cell r="AC22">
            <v>1.2365810526812366</v>
          </cell>
          <cell r="AD22">
            <v>1.2462103849931043</v>
          </cell>
          <cell r="AE22">
            <v>1.2474075222685972</v>
          </cell>
          <cell r="AF22">
            <v>1.2368927010500572</v>
          </cell>
          <cell r="AG22">
            <v>1.2253741551348425</v>
          </cell>
          <cell r="AH22">
            <v>1.189903894403127</v>
          </cell>
          <cell r="AI22">
            <v>1.2111547825548548</v>
          </cell>
          <cell r="AJ22">
            <v>1.2143120301899104</v>
          </cell>
          <cell r="AK22">
            <v>1.2111824725937717</v>
          </cell>
          <cell r="AL22">
            <v>1.208661644351591</v>
          </cell>
          <cell r="AM22">
            <v>1.2026528067412798</v>
          </cell>
          <cell r="AN22">
            <v>1.2031691672344431</v>
          </cell>
          <cell r="AO22">
            <v>1.2074039097595091</v>
          </cell>
          <cell r="AP22">
            <v>1.20572570474124</v>
          </cell>
          <cell r="AQ22">
            <v>1.2065703624769624</v>
          </cell>
          <cell r="AR22">
            <v>1.2758903742018675</v>
          </cell>
          <cell r="AS22">
            <v>1.2970613727033302</v>
          </cell>
          <cell r="AT22">
            <v>1.2869142384131182</v>
          </cell>
          <cell r="AU22">
            <v>1.3013618785794192</v>
          </cell>
          <cell r="AV22">
            <v>1.315725726657869</v>
          </cell>
          <cell r="AW22">
            <v>1.3194832512974914</v>
          </cell>
          <cell r="AX22">
            <v>1.3018703368010913</v>
          </cell>
          <cell r="AY22">
            <v>1.306202467881205</v>
          </cell>
          <cell r="AZ22">
            <v>1.3682072860997221</v>
          </cell>
          <cell r="BA22">
            <v>1.3577993373413901</v>
          </cell>
          <cell r="BB22">
            <v>1.3360793197196343</v>
          </cell>
          <cell r="BC22">
            <v>1.3130817090744427</v>
          </cell>
          <cell r="BD22">
            <v>1.3358461963715205</v>
          </cell>
          <cell r="BE22">
            <v>1.397199763143159</v>
          </cell>
          <cell r="BF22">
            <v>1.4364303317297995</v>
          </cell>
          <cell r="BG22">
            <v>1.4563990722288058</v>
          </cell>
          <cell r="BH22">
            <v>1.4381784753643088</v>
          </cell>
          <cell r="BI22">
            <v>1.4283231878178926</v>
          </cell>
        </row>
        <row r="23">
          <cell r="A23" t="str">
            <v>Preço médio do GE ajustado (R$ set/12)</v>
          </cell>
          <cell r="B23">
            <v>2.5172523328801768</v>
          </cell>
          <cell r="C23">
            <v>2.5248690002307144</v>
          </cell>
          <cell r="D23">
            <v>2.5185332606780473</v>
          </cell>
          <cell r="E23">
            <v>2.4130460505789042</v>
          </cell>
          <cell r="F23">
            <v>2.1615998172046451</v>
          </cell>
          <cell r="G23">
            <v>2.0931249353496311</v>
          </cell>
          <cell r="H23">
            <v>2.1157059062190822</v>
          </cell>
          <cell r="I23">
            <v>2.2748587225111541</v>
          </cell>
          <cell r="J23">
            <v>2.3283210904063396</v>
          </cell>
          <cell r="K23">
            <v>2.5223871171640728</v>
          </cell>
          <cell r="L23">
            <v>2.5474298012378682</v>
          </cell>
          <cell r="M23">
            <v>2.6821026228946714</v>
          </cell>
          <cell r="N23">
            <v>2.7887831872920898</v>
          </cell>
          <cell r="O23">
            <v>2.8278415842970799</v>
          </cell>
          <cell r="P23">
            <v>2.7899833789537816</v>
          </cell>
          <cell r="Q23">
            <v>2.7697958857742098</v>
          </cell>
          <cell r="R23">
            <v>2.776755607791046</v>
          </cell>
          <cell r="S23">
            <v>2.7609533059623521</v>
          </cell>
          <cell r="T23">
            <v>2.5946952175802815</v>
          </cell>
          <cell r="U23">
            <v>2.3521990637836732</v>
          </cell>
          <cell r="V23">
            <v>2.3979147777292651</v>
          </cell>
          <cell r="W23">
            <v>2.4190568148588567</v>
          </cell>
          <cell r="X23">
            <v>2.5025831628833397</v>
          </cell>
          <cell r="Y23">
            <v>2.6976709945456592</v>
          </cell>
          <cell r="Z23">
            <v>2.707559581798149</v>
          </cell>
          <cell r="AA23">
            <v>2.8225506877325115</v>
          </cell>
          <cell r="AB23">
            <v>3.1047694620910247</v>
          </cell>
          <cell r="AC23">
            <v>3.1622299609653042</v>
          </cell>
          <cell r="AD23">
            <v>3.232076209671376</v>
          </cell>
          <cell r="AE23">
            <v>3.1965437003328532</v>
          </cell>
          <cell r="AF23">
            <v>3.098903613095263</v>
          </cell>
          <cell r="AG23">
            <v>2.798698352844597</v>
          </cell>
          <cell r="AH23">
            <v>2.7763736556013785</v>
          </cell>
          <cell r="AI23">
            <v>2.7658254245039355</v>
          </cell>
          <cell r="AJ23">
            <v>2.6839694077346952</v>
          </cell>
          <cell r="AK23">
            <v>2.5888888463980226</v>
          </cell>
          <cell r="AL23">
            <v>2.5551003178929093</v>
          </cell>
          <cell r="AM23">
            <v>2.5393045978974293</v>
          </cell>
          <cell r="AN23">
            <v>2.7108567724085511</v>
          </cell>
          <cell r="AO23">
            <v>2.7191307339897954</v>
          </cell>
          <cell r="AP23">
            <v>2.7166975532948072</v>
          </cell>
          <cell r="AQ23">
            <v>2.8596033986991061</v>
          </cell>
          <cell r="AR23">
            <v>2.8725099127641656</v>
          </cell>
          <cell r="AS23">
            <v>2.6250051590424541</v>
          </cell>
          <cell r="AT23">
            <v>2.4243852840156777</v>
          </cell>
          <cell r="AU23">
            <v>2.3620990396802957</v>
          </cell>
          <cell r="AV23">
            <v>2.3268853128856759</v>
          </cell>
          <cell r="AW23">
            <v>2.2886022964794086</v>
          </cell>
          <cell r="AX23">
            <v>2.4003148486599568</v>
          </cell>
          <cell r="AY23">
            <v>2.5537493102351814</v>
          </cell>
          <cell r="AZ23">
            <v>2.5739915744532</v>
          </cell>
          <cell r="BA23">
            <v>2.4804388671545872</v>
          </cell>
          <cell r="BB23">
            <v>2.4505177635084134</v>
          </cell>
          <cell r="BC23">
            <v>2.4133212144859093</v>
          </cell>
          <cell r="BD23">
            <v>2.4016450686900641</v>
          </cell>
          <cell r="BE23">
            <v>2.3470047600924167</v>
          </cell>
          <cell r="BF23">
            <v>2.3410319660911427</v>
          </cell>
          <cell r="BG23">
            <v>2.3252871892706239</v>
          </cell>
          <cell r="BH23">
            <v>2.3068472343225643</v>
          </cell>
          <cell r="BI23">
            <v>2.326571256439546</v>
          </cell>
        </row>
        <row r="34">
          <cell r="A34" t="str">
            <v>Variação de preço do GNV ajustado (R$ set/12)</v>
          </cell>
          <cell r="C34">
            <v>-8.7138149406886141E-3</v>
          </cell>
          <cell r="D34">
            <v>-5.7835672697115542E-3</v>
          </cell>
          <cell r="E34">
            <v>-1.2380338204915155E-2</v>
          </cell>
          <cell r="F34">
            <v>-5.6484851277859441E-3</v>
          </cell>
          <cell r="G34">
            <v>-1.2940368202004775E-2</v>
          </cell>
          <cell r="H34">
            <v>-1.3134785428155875E-2</v>
          </cell>
          <cell r="I34">
            <v>1.7016192191148721E-2</v>
          </cell>
          <cell r="J34">
            <v>8.8156301337291038E-3</v>
          </cell>
          <cell r="K34">
            <v>-9.7961320981872161E-3</v>
          </cell>
          <cell r="L34">
            <v>3.9441384192617441E-3</v>
          </cell>
          <cell r="M34">
            <v>-1.3240601705363723E-2</v>
          </cell>
          <cell r="N34">
            <v>-9.9007237474305378E-3</v>
          </cell>
          <cell r="O34">
            <v>-2.7855385407341343E-3</v>
          </cell>
          <cell r="P34">
            <v>-1.6291355975216082E-3</v>
          </cell>
          <cell r="Q34">
            <v>3.9542239226834008E-3</v>
          </cell>
          <cell r="R34">
            <v>4.5476010945195589E-3</v>
          </cell>
          <cell r="S34">
            <v>-8.8716070293544669E-3</v>
          </cell>
          <cell r="T34">
            <v>-5.4085557202032501E-3</v>
          </cell>
          <cell r="U34">
            <v>2.1019324194895835E-2</v>
          </cell>
          <cell r="V34">
            <v>-7.2705306739704488E-3</v>
          </cell>
          <cell r="W34">
            <v>-8.7614910229387201E-3</v>
          </cell>
          <cell r="X34">
            <v>5.3748372600845327E-2</v>
          </cell>
          <cell r="Y34">
            <v>-1.1040153481122849E-2</v>
          </cell>
          <cell r="Z34">
            <v>-9.212163733702575E-3</v>
          </cell>
          <cell r="AA34">
            <v>2.1299148405809769E-4</v>
          </cell>
          <cell r="AB34">
            <v>5.667483681201181E-4</v>
          </cell>
          <cell r="AC34">
            <v>1.7771172707901593E-3</v>
          </cell>
          <cell r="AD34">
            <v>7.7568985041244556E-3</v>
          </cell>
          <cell r="AE34">
            <v>9.6016102866258767E-4</v>
          </cell>
          <cell r="AF34">
            <v>-8.4650670707690605E-3</v>
          </cell>
          <cell r="AG34">
            <v>-9.3561182542196124E-3</v>
          </cell>
          <cell r="AH34">
            <v>-2.9373687268419553E-2</v>
          </cell>
          <cell r="AI34">
            <v>1.7701727382699164E-2</v>
          </cell>
          <cell r="AJ34">
            <v>2.6034158882114423E-3</v>
          </cell>
          <cell r="AK34">
            <v>-2.5805536390683293E-3</v>
          </cell>
          <cell r="AL34">
            <v>-2.0834640846494434E-3</v>
          </cell>
          <cell r="AM34">
            <v>-4.9838792658519334E-3</v>
          </cell>
          <cell r="AN34">
            <v>4.2925911117090633E-4</v>
          </cell>
          <cell r="AO34">
            <v>3.513477290361926E-3</v>
          </cell>
          <cell r="AP34">
            <v>-1.3908952745328757E-3</v>
          </cell>
          <cell r="AQ34">
            <v>7.0029361795181932E-4</v>
          </cell>
          <cell r="AR34">
            <v>5.5862343714300766E-2</v>
          </cell>
          <cell r="AS34">
            <v>1.6456955587303673E-2</v>
          </cell>
          <cell r="AT34">
            <v>-7.8539336101997731E-3</v>
          </cell>
          <cell r="AU34">
            <v>1.1164025451920082E-2</v>
          </cell>
          <cell r="AV34">
            <v>1.0977081762176702E-2</v>
          </cell>
          <cell r="AW34">
            <v>2.8517868735422444E-3</v>
          </cell>
          <cell r="AX34">
            <v>-1.343823254483641E-2</v>
          </cell>
          <cell r="AY34">
            <v>3.3220967271847426E-3</v>
          </cell>
          <cell r="AZ34">
            <v>4.637728480431217E-2</v>
          </cell>
          <cell r="BA34">
            <v>-7.6360778014752176E-3</v>
          </cell>
          <cell r="BB34">
            <v>-1.61258104471452E-2</v>
          </cell>
          <cell r="BC34">
            <v>-1.7362620189364561E-2</v>
          </cell>
          <cell r="BD34">
            <v>1.718812180061717E-2</v>
          </cell>
          <cell r="BE34">
            <v>4.4905118417076284E-2</v>
          </cell>
          <cell r="BF34">
            <v>2.7691035211299019E-2</v>
          </cell>
          <cell r="BG34">
            <v>1.3805900649134758E-2</v>
          </cell>
          <cell r="BH34">
            <v>-1.2589635085835981E-2</v>
          </cell>
          <cell r="BI34">
            <v>-6.8762048908629888E-3</v>
          </cell>
        </row>
        <row r="35">
          <cell r="A35" t="str">
            <v>Variação de preço do GE ajustado (R$ set/12)</v>
          </cell>
          <cell r="C35">
            <v>3.0212177141036066E-3</v>
          </cell>
          <cell r="D35">
            <v>-2.5124876255410433E-3</v>
          </cell>
          <cell r="E35">
            <v>-4.2786821830821782E-2</v>
          </cell>
          <cell r="F35">
            <v>-0.11004126716938768</v>
          </cell>
          <cell r="G35">
            <v>-3.2190469979631986E-2</v>
          </cell>
          <cell r="H35">
            <v>1.0730384938549366E-2</v>
          </cell>
          <cell r="I35">
            <v>7.252943186165943E-2</v>
          </cell>
          <cell r="J35">
            <v>2.3229495311097841E-2</v>
          </cell>
          <cell r="K35">
            <v>8.0058276072726517E-2</v>
          </cell>
          <cell r="L35">
            <v>9.8792079297590225E-3</v>
          </cell>
          <cell r="M35">
            <v>5.15161179043142E-2</v>
          </cell>
          <cell r="N35">
            <v>3.9004319414865603E-2</v>
          </cell>
          <cell r="O35">
            <v>1.390836248495156E-2</v>
          </cell>
          <cell r="P35">
            <v>-1.3478091145953408E-2</v>
          </cell>
          <cell r="Q35">
            <v>-7.2620084132328858E-3</v>
          </cell>
          <cell r="R35">
            <v>2.5095685770035337E-3</v>
          </cell>
          <cell r="S35">
            <v>-5.7071778121015734E-3</v>
          </cell>
          <cell r="T35">
            <v>-6.2106960955610531E-2</v>
          </cell>
          <cell r="U35">
            <v>-9.8118397429946144E-2</v>
          </cell>
          <cell r="V35">
            <v>1.9248854661176512E-2</v>
          </cell>
          <cell r="W35">
            <v>8.7782011932369744E-3</v>
          </cell>
          <cell r="X35">
            <v>3.3945745304665813E-2</v>
          </cell>
          <cell r="Y35">
            <v>7.5065342572264715E-2</v>
          </cell>
          <cell r="Z35">
            <v>3.6588997064284342E-3</v>
          </cell>
          <cell r="AA35">
            <v>4.1593269477867859E-2</v>
          </cell>
          <cell r="AB35">
            <v>9.5298489982248186E-2</v>
          </cell>
          <cell r="AC35">
            <v>1.8337997255537569E-2</v>
          </cell>
          <cell r="AD35">
            <v>2.1847257535074306E-2</v>
          </cell>
          <cell r="AE35">
            <v>-1.1054587667704376E-2</v>
          </cell>
          <cell r="AF35">
            <v>-3.102175669929233E-2</v>
          </cell>
          <cell r="AG35">
            <v>-0.10189394062923342</v>
          </cell>
          <cell r="AH35">
            <v>-8.0087993612961636E-3</v>
          </cell>
          <cell r="AI35">
            <v>-3.8065192829079718E-3</v>
          </cell>
          <cell r="AJ35">
            <v>-3.0042295433402977E-2</v>
          </cell>
          <cell r="AK35">
            <v>-3.6068054209414495E-2</v>
          </cell>
          <cell r="AL35">
            <v>-1.3137280574598439E-2</v>
          </cell>
          <cell r="AM35">
            <v>-6.2012230576368316E-3</v>
          </cell>
          <cell r="AN35">
            <v>6.5374473915897929E-2</v>
          </cell>
          <cell r="AO35">
            <v>3.047509032042929E-3</v>
          </cell>
          <cell r="AP35">
            <v>-8.9523830735653304E-4</v>
          </cell>
          <cell r="AQ35">
            <v>5.1265935601407547E-2</v>
          </cell>
          <cell r="AR35">
            <v>4.5032382211776254E-3</v>
          </cell>
          <cell r="AS35">
            <v>-9.0103320262426762E-2</v>
          </cell>
          <cell r="AT35">
            <v>-7.9504860263577698E-2</v>
          </cell>
          <cell r="AU35">
            <v>-2.6027353799507217E-2</v>
          </cell>
          <cell r="AV35">
            <v>-1.5020049617555882E-2</v>
          </cell>
          <cell r="AW35">
            <v>-1.6589317366652805E-2</v>
          </cell>
          <cell r="AX35">
            <v>4.7658635347425801E-2</v>
          </cell>
          <cell r="AY35">
            <v>6.1962681359560741E-2</v>
          </cell>
          <cell r="AZ35">
            <v>7.8952387895173236E-3</v>
          </cell>
          <cell r="BA35">
            <v>-3.7022328757175343E-2</v>
          </cell>
          <cell r="BB35">
            <v>-1.2136172809781898E-2</v>
          </cell>
          <cell r="BC35">
            <v>-1.5295438178369022E-2</v>
          </cell>
          <cell r="BD35">
            <v>-4.8499482639469639E-3</v>
          </cell>
          <cell r="BE35">
            <v>-2.3014002803887351E-2</v>
          </cell>
          <cell r="BF35">
            <v>-2.5481017243765207E-3</v>
          </cell>
          <cell r="BG35">
            <v>-6.7482896248276508E-3</v>
          </cell>
          <cell r="BH35">
            <v>-7.9617950046409862E-3</v>
          </cell>
          <cell r="BI35">
            <v>8.5138613310439173E-3</v>
          </cell>
        </row>
      </sheetData>
      <sheetData sheetId="2"/>
      <sheetData sheetId="3">
        <row r="25">
          <cell r="B25">
            <v>0</v>
          </cell>
          <cell r="C25">
            <v>0.25</v>
          </cell>
          <cell r="D25">
            <v>0.5</v>
          </cell>
          <cell r="E25">
            <v>0.75</v>
          </cell>
          <cell r="F25">
            <v>1</v>
          </cell>
        </row>
        <row r="26">
          <cell r="A26">
            <v>400</v>
          </cell>
          <cell r="B26">
            <v>-632.72</v>
          </cell>
          <cell r="C26">
            <v>-1287.0999999999999</v>
          </cell>
          <cell r="D26">
            <v>-2186.83</v>
          </cell>
          <cell r="E26">
            <v>-2481.19</v>
          </cell>
          <cell r="F26">
            <v>-3000</v>
          </cell>
        </row>
        <row r="27">
          <cell r="A27">
            <v>800</v>
          </cell>
          <cell r="B27">
            <v>1738.69</v>
          </cell>
          <cell r="C27">
            <v>361.71</v>
          </cell>
          <cell r="D27">
            <v>-961.22</v>
          </cell>
          <cell r="E27">
            <v>-1969.3</v>
          </cell>
          <cell r="F27">
            <v>-3000</v>
          </cell>
        </row>
        <row r="28">
          <cell r="A28">
            <v>1200</v>
          </cell>
          <cell r="B28">
            <v>4105.8500000000004</v>
          </cell>
          <cell r="C28">
            <v>2615.83</v>
          </cell>
          <cell r="D28">
            <v>-196.11</v>
          </cell>
          <cell r="E28">
            <v>-1001.76</v>
          </cell>
          <cell r="F28">
            <v>-3000</v>
          </cell>
        </row>
        <row r="29">
          <cell r="A29">
            <v>1600</v>
          </cell>
          <cell r="B29">
            <v>6483.72</v>
          </cell>
          <cell r="C29">
            <v>3615.87</v>
          </cell>
          <cell r="D29">
            <v>2200.54</v>
          </cell>
          <cell r="E29">
            <v>-273.48</v>
          </cell>
          <cell r="F29">
            <v>-3000</v>
          </cell>
        </row>
        <row r="30">
          <cell r="A30">
            <v>2000</v>
          </cell>
          <cell r="B30">
            <v>8855.56</v>
          </cell>
          <cell r="C30">
            <v>5186.2</v>
          </cell>
          <cell r="D30">
            <v>2977.61</v>
          </cell>
          <cell r="E30">
            <v>476.84</v>
          </cell>
          <cell r="F30">
            <v>-3000</v>
          </cell>
        </row>
        <row r="31">
          <cell r="A31">
            <v>2400</v>
          </cell>
          <cell r="B31">
            <v>11235.07</v>
          </cell>
          <cell r="C31">
            <v>7398.5</v>
          </cell>
          <cell r="D31">
            <v>4550.8999999999996</v>
          </cell>
          <cell r="E31">
            <v>708.17</v>
          </cell>
          <cell r="F31">
            <v>-3000</v>
          </cell>
        </row>
        <row r="32">
          <cell r="A32">
            <v>2800</v>
          </cell>
          <cell r="B32">
            <v>13582.49</v>
          </cell>
          <cell r="C32">
            <v>9135.74</v>
          </cell>
          <cell r="D32">
            <v>5705.39</v>
          </cell>
          <cell r="E32">
            <v>2557.09</v>
          </cell>
          <cell r="F32">
            <v>-3000</v>
          </cell>
        </row>
        <row r="33">
          <cell r="A33">
            <v>3200</v>
          </cell>
          <cell r="B33">
            <v>15952.17</v>
          </cell>
          <cell r="C33">
            <v>10279</v>
          </cell>
          <cell r="D33">
            <v>6750.13</v>
          </cell>
          <cell r="E33">
            <v>2877.42</v>
          </cell>
          <cell r="F33">
            <v>-3000</v>
          </cell>
        </row>
        <row r="34">
          <cell r="A34">
            <v>3600</v>
          </cell>
          <cell r="B34">
            <v>18303.27</v>
          </cell>
          <cell r="C34">
            <v>12342.84</v>
          </cell>
          <cell r="D34">
            <v>8404.4699999999993</v>
          </cell>
          <cell r="E34">
            <v>3452.34</v>
          </cell>
          <cell r="F34">
            <v>-3000</v>
          </cell>
        </row>
        <row r="35">
          <cell r="A35">
            <v>4000</v>
          </cell>
          <cell r="B35">
            <v>20693.77</v>
          </cell>
          <cell r="C35">
            <v>15503.39</v>
          </cell>
          <cell r="D35">
            <v>8675.8799999999992</v>
          </cell>
          <cell r="E35">
            <v>4482.2700000000004</v>
          </cell>
          <cell r="F35">
            <v>-3000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showGridLines="0" tabSelected="1" zoomScaleNormal="100" workbookViewId="0">
      <selection activeCell="K23" sqref="K23"/>
    </sheetView>
  </sheetViews>
  <sheetFormatPr defaultColWidth="23.85546875" defaultRowHeight="15"/>
  <cols>
    <col min="1" max="1" width="23" bestFit="1" customWidth="1"/>
    <col min="2" max="4" width="7" bestFit="1" customWidth="1"/>
    <col min="5" max="10" width="7.28515625" bestFit="1" customWidth="1"/>
  </cols>
  <sheetData>
    <row r="1" spans="1:12">
      <c r="A1" s="10"/>
    </row>
    <row r="2" spans="1:12" ht="15.75">
      <c r="A2" s="11" t="s">
        <v>13</v>
      </c>
      <c r="B2" s="12"/>
      <c r="C2" s="12"/>
      <c r="D2" s="12"/>
      <c r="E2" s="12"/>
      <c r="F2" s="13"/>
      <c r="G2" s="14"/>
      <c r="H2" s="14"/>
      <c r="I2" s="14"/>
      <c r="J2" s="14"/>
      <c r="K2" s="14"/>
      <c r="L2" s="14"/>
    </row>
    <row r="3" spans="1:12" ht="15.75">
      <c r="A3" s="20" t="s">
        <v>14</v>
      </c>
      <c r="B3" s="20">
        <v>1970</v>
      </c>
      <c r="C3" s="20">
        <v>1980</v>
      </c>
      <c r="D3" s="20">
        <v>1990</v>
      </c>
      <c r="E3" s="20">
        <v>2000</v>
      </c>
      <c r="F3" s="21">
        <v>2006</v>
      </c>
      <c r="G3" s="21">
        <v>2007</v>
      </c>
      <c r="H3" s="21">
        <v>2008</v>
      </c>
      <c r="I3" s="21">
        <v>2009</v>
      </c>
      <c r="J3" s="21">
        <v>2010</v>
      </c>
      <c r="K3" s="15"/>
      <c r="L3" s="15"/>
    </row>
    <row r="4" spans="1:12" ht="15.75">
      <c r="A4" s="22" t="s">
        <v>0</v>
      </c>
      <c r="B4" s="23">
        <v>1264</v>
      </c>
      <c r="C4" s="23">
        <v>2205</v>
      </c>
      <c r="D4" s="23">
        <v>6279</v>
      </c>
      <c r="E4" s="23">
        <v>13283</v>
      </c>
      <c r="F4" s="24">
        <v>17706</v>
      </c>
      <c r="G4" s="24">
        <v>18151.651560999999</v>
      </c>
      <c r="H4" s="24">
        <v>21592.652401084037</v>
      </c>
      <c r="I4" s="24">
        <v>21142</v>
      </c>
      <c r="J4" s="24">
        <v>22938</v>
      </c>
      <c r="K4" s="14"/>
      <c r="L4" s="14"/>
    </row>
    <row r="5" spans="1:12" ht="15.75">
      <c r="A5" s="22" t="s">
        <v>1</v>
      </c>
      <c r="B5" s="23">
        <v>0</v>
      </c>
      <c r="C5" s="23">
        <v>0</v>
      </c>
      <c r="D5" s="23">
        <v>0</v>
      </c>
      <c r="E5" s="23">
        <v>2211</v>
      </c>
      <c r="F5" s="24">
        <v>9789</v>
      </c>
      <c r="G5" s="24">
        <v>10334</v>
      </c>
      <c r="H5" s="24">
        <v>11347.900805990883</v>
      </c>
      <c r="I5" s="24">
        <v>8543</v>
      </c>
      <c r="J5" s="24">
        <v>12647</v>
      </c>
      <c r="K5" s="14"/>
      <c r="L5" s="14"/>
    </row>
    <row r="6" spans="1:12" ht="15.75">
      <c r="A6" s="22" t="s">
        <v>25</v>
      </c>
      <c r="B6" s="23">
        <v>-1147</v>
      </c>
      <c r="C6" s="23">
        <v>-1123</v>
      </c>
      <c r="D6" s="23">
        <v>-2116</v>
      </c>
      <c r="E6" s="23">
        <v>-5403</v>
      </c>
      <c r="F6" s="24">
        <v>-5458.1302616738103</v>
      </c>
      <c r="G6" s="24">
        <v>-5525.6442748967966</v>
      </c>
      <c r="H6" s="24">
        <v>-6104.7685793275405</v>
      </c>
      <c r="I6" s="24">
        <v>-8063</v>
      </c>
      <c r="J6" s="24">
        <v>-6829</v>
      </c>
      <c r="K6" s="14"/>
      <c r="L6" s="14"/>
    </row>
    <row r="7" spans="1:12" ht="15.75">
      <c r="A7" s="22" t="s">
        <v>2</v>
      </c>
      <c r="B7" s="23">
        <v>117</v>
      </c>
      <c r="C7" s="23">
        <v>1082</v>
      </c>
      <c r="D7" s="23">
        <v>4163</v>
      </c>
      <c r="E7" s="23">
        <v>10091</v>
      </c>
      <c r="F7" s="24">
        <v>22036.86973832619</v>
      </c>
      <c r="G7" s="24">
        <v>22960.007286103202</v>
      </c>
      <c r="H7" s="24">
        <v>26835.78462774738</v>
      </c>
      <c r="I7" s="24">
        <v>21620</v>
      </c>
      <c r="J7" s="24">
        <v>28757</v>
      </c>
      <c r="K7" s="14"/>
      <c r="L7" s="14"/>
    </row>
    <row r="8" spans="1:12" ht="15.75">
      <c r="A8" s="25" t="s">
        <v>15</v>
      </c>
      <c r="B8" s="23">
        <v>37</v>
      </c>
      <c r="C8" s="23">
        <v>79</v>
      </c>
      <c r="D8" s="23">
        <v>749</v>
      </c>
      <c r="E8" s="23">
        <v>2126</v>
      </c>
      <c r="F8" s="24">
        <v>5956.5343164899605</v>
      </c>
      <c r="G8" s="24">
        <v>5720.7446356556593</v>
      </c>
      <c r="H8" s="24">
        <v>8283.5989627491654</v>
      </c>
      <c r="I8" s="24">
        <v>4693</v>
      </c>
      <c r="J8" s="24">
        <v>9588</v>
      </c>
      <c r="K8" s="14"/>
      <c r="L8" s="14"/>
    </row>
    <row r="9" spans="1:12" ht="15.75">
      <c r="A9" s="25" t="s">
        <v>16</v>
      </c>
      <c r="B9" s="23">
        <v>80</v>
      </c>
      <c r="C9" s="23">
        <v>1003</v>
      </c>
      <c r="D9" s="23">
        <v>3414</v>
      </c>
      <c r="E9" s="23">
        <v>7965</v>
      </c>
      <c r="F9" s="24">
        <v>16080.335421836229</v>
      </c>
      <c r="G9" s="24">
        <v>17239.262650447541</v>
      </c>
      <c r="H9" s="24">
        <v>18552.185664998215</v>
      </c>
      <c r="I9" s="24">
        <v>16927</v>
      </c>
      <c r="J9" s="24">
        <v>19169</v>
      </c>
      <c r="K9" s="14"/>
      <c r="L9" s="14"/>
    </row>
    <row r="10" spans="1:12" ht="15.75">
      <c r="A10" s="26" t="s">
        <v>17</v>
      </c>
      <c r="B10" s="23">
        <v>3</v>
      </c>
      <c r="C10" s="23">
        <v>452</v>
      </c>
      <c r="D10" s="23">
        <v>1010</v>
      </c>
      <c r="E10" s="23">
        <v>831</v>
      </c>
      <c r="F10" s="24">
        <v>863.3</v>
      </c>
      <c r="G10" s="24">
        <v>876.6</v>
      </c>
      <c r="H10" s="24">
        <v>807</v>
      </c>
      <c r="I10" s="24">
        <v>795</v>
      </c>
      <c r="J10" s="24">
        <v>836</v>
      </c>
      <c r="K10" s="14"/>
      <c r="L10" s="14"/>
    </row>
    <row r="11" spans="1:12" ht="15.75">
      <c r="A11" s="26" t="s">
        <v>18</v>
      </c>
      <c r="B11" s="23">
        <v>77</v>
      </c>
      <c r="C11" s="23">
        <v>551</v>
      </c>
      <c r="D11" s="23">
        <v>2404</v>
      </c>
      <c r="E11" s="23">
        <v>7134</v>
      </c>
      <c r="F11" s="24">
        <v>15217.03542183623</v>
      </c>
      <c r="G11" s="24">
        <v>16362.662650447541</v>
      </c>
      <c r="H11" s="24">
        <v>17745.185664998215</v>
      </c>
      <c r="I11" s="24">
        <v>16132</v>
      </c>
      <c r="J11" s="24">
        <v>18332</v>
      </c>
      <c r="K11" s="14"/>
      <c r="L11" s="14"/>
    </row>
    <row r="12" spans="1:12" ht="15.75">
      <c r="A12" s="27" t="s">
        <v>19</v>
      </c>
      <c r="B12" s="23">
        <v>74</v>
      </c>
      <c r="C12" s="23">
        <v>188</v>
      </c>
      <c r="D12" s="23">
        <v>859</v>
      </c>
      <c r="E12" s="23">
        <v>2278</v>
      </c>
      <c r="F12" s="24">
        <v>3712</v>
      </c>
      <c r="G12" s="24">
        <v>4013</v>
      </c>
      <c r="H12" s="24">
        <v>5227.2958597723909</v>
      </c>
      <c r="I12" s="24">
        <v>5414</v>
      </c>
      <c r="J12" s="24">
        <v>5236</v>
      </c>
      <c r="K12" s="14"/>
      <c r="L12" s="14"/>
    </row>
    <row r="13" spans="1:12" ht="15.75">
      <c r="A13" s="27" t="s">
        <v>20</v>
      </c>
      <c r="B13" s="23">
        <v>0</v>
      </c>
      <c r="C13" s="23">
        <v>0</v>
      </c>
      <c r="D13" s="23">
        <v>5</v>
      </c>
      <c r="E13" s="23">
        <v>114</v>
      </c>
      <c r="F13" s="24">
        <v>235.6</v>
      </c>
      <c r="G13" s="24">
        <v>250.63648832392155</v>
      </c>
      <c r="H13" s="24">
        <v>260.47985621945793</v>
      </c>
      <c r="I13" s="24">
        <v>271</v>
      </c>
      <c r="J13" s="24">
        <v>290</v>
      </c>
      <c r="K13" s="14"/>
      <c r="L13" s="14"/>
    </row>
    <row r="14" spans="1:12" ht="15.75">
      <c r="A14" s="27" t="s">
        <v>21</v>
      </c>
      <c r="B14" s="28">
        <v>0</v>
      </c>
      <c r="C14" s="28">
        <v>0</v>
      </c>
      <c r="D14" s="28">
        <v>3</v>
      </c>
      <c r="E14" s="28">
        <v>86</v>
      </c>
      <c r="F14" s="29">
        <v>364</v>
      </c>
      <c r="G14" s="29">
        <v>377</v>
      </c>
      <c r="H14" s="29">
        <v>197.17516346476359</v>
      </c>
      <c r="I14" s="29">
        <v>204</v>
      </c>
      <c r="J14" s="29">
        <v>297</v>
      </c>
      <c r="K14" s="14"/>
      <c r="L14" s="14"/>
    </row>
    <row r="15" spans="1:12" ht="15.75">
      <c r="A15" s="27" t="s">
        <v>22</v>
      </c>
      <c r="B15" s="28">
        <v>0</v>
      </c>
      <c r="C15" s="28">
        <v>0</v>
      </c>
      <c r="D15" s="28">
        <v>2</v>
      </c>
      <c r="E15" s="28">
        <v>313</v>
      </c>
      <c r="F15" s="29">
        <v>2306.6</v>
      </c>
      <c r="G15" s="29">
        <v>2559</v>
      </c>
      <c r="H15" s="29">
        <v>2452.6433905332642</v>
      </c>
      <c r="I15" s="29">
        <v>2106</v>
      </c>
      <c r="J15" s="29">
        <v>2008</v>
      </c>
      <c r="K15" s="14"/>
      <c r="L15" s="14"/>
    </row>
    <row r="16" spans="1:12" ht="15.75">
      <c r="A16" s="30" t="s">
        <v>23</v>
      </c>
      <c r="B16" s="31">
        <v>3</v>
      </c>
      <c r="C16" s="31">
        <v>363</v>
      </c>
      <c r="D16" s="31">
        <v>1535</v>
      </c>
      <c r="E16" s="31">
        <v>4343</v>
      </c>
      <c r="F16" s="32">
        <v>8594.8354218362292</v>
      </c>
      <c r="G16" s="32">
        <v>9149.1133621236186</v>
      </c>
      <c r="H16" s="32">
        <v>9605.3658654898481</v>
      </c>
      <c r="I16" s="32">
        <v>8137</v>
      </c>
      <c r="J16" s="32">
        <v>10499</v>
      </c>
      <c r="K16" s="14"/>
      <c r="L16" s="14"/>
    </row>
    <row r="17" spans="1:12" ht="15.75">
      <c r="A17" s="19" t="s">
        <v>26</v>
      </c>
      <c r="B17" s="17"/>
      <c r="C17" s="17"/>
      <c r="D17" s="17"/>
      <c r="E17" s="17"/>
      <c r="F17" s="18"/>
      <c r="G17" s="18"/>
      <c r="H17" s="18"/>
      <c r="I17" s="18"/>
      <c r="J17" s="18"/>
      <c r="K17" s="14"/>
      <c r="L17" s="14"/>
    </row>
    <row r="18" spans="1:12" ht="18.75">
      <c r="A18" s="19" t="s">
        <v>24</v>
      </c>
      <c r="B18" s="17"/>
      <c r="C18" s="17"/>
      <c r="D18" s="17"/>
      <c r="E18" s="17"/>
      <c r="F18" s="18"/>
      <c r="G18" s="18"/>
      <c r="H18" s="18"/>
      <c r="I18" s="18"/>
      <c r="J18" s="18"/>
      <c r="K18" s="14"/>
      <c r="L18" s="14"/>
    </row>
    <row r="19" spans="1:12" ht="15.75">
      <c r="A19" s="19"/>
      <c r="B19" s="17"/>
      <c r="C19" s="17"/>
      <c r="D19" s="17"/>
      <c r="E19" s="17"/>
      <c r="F19" s="18"/>
      <c r="G19" s="14"/>
      <c r="H19" s="14"/>
      <c r="I19" s="14"/>
      <c r="J19" s="14"/>
      <c r="K19" s="14"/>
      <c r="L19" s="14"/>
    </row>
    <row r="20" spans="1:12" ht="15.75">
      <c r="A20" s="14"/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showGridLines="0" workbookViewId="0">
      <selection activeCell="J21" sqref="J21"/>
    </sheetView>
  </sheetViews>
  <sheetFormatPr defaultRowHeight="12.75"/>
  <cols>
    <col min="1" max="1" width="9.140625" style="33"/>
    <col min="2" max="2" width="11.28515625" style="33" bestFit="1" customWidth="1"/>
    <col min="3" max="257" width="9.140625" style="33"/>
    <col min="258" max="258" width="11.28515625" style="33" bestFit="1" customWidth="1"/>
    <col min="259" max="513" width="9.140625" style="33"/>
    <col min="514" max="514" width="11.28515625" style="33" bestFit="1" customWidth="1"/>
    <col min="515" max="769" width="9.140625" style="33"/>
    <col min="770" max="770" width="11.28515625" style="33" bestFit="1" customWidth="1"/>
    <col min="771" max="1025" width="9.140625" style="33"/>
    <col min="1026" max="1026" width="11.28515625" style="33" bestFit="1" customWidth="1"/>
    <col min="1027" max="1281" width="9.140625" style="33"/>
    <col min="1282" max="1282" width="11.28515625" style="33" bestFit="1" customWidth="1"/>
    <col min="1283" max="1537" width="9.140625" style="33"/>
    <col min="1538" max="1538" width="11.28515625" style="33" bestFit="1" customWidth="1"/>
    <col min="1539" max="1793" width="9.140625" style="33"/>
    <col min="1794" max="1794" width="11.28515625" style="33" bestFit="1" customWidth="1"/>
    <col min="1795" max="2049" width="9.140625" style="33"/>
    <col min="2050" max="2050" width="11.28515625" style="33" bestFit="1" customWidth="1"/>
    <col min="2051" max="2305" width="9.140625" style="33"/>
    <col min="2306" max="2306" width="11.28515625" style="33" bestFit="1" customWidth="1"/>
    <col min="2307" max="2561" width="9.140625" style="33"/>
    <col min="2562" max="2562" width="11.28515625" style="33" bestFit="1" customWidth="1"/>
    <col min="2563" max="2817" width="9.140625" style="33"/>
    <col min="2818" max="2818" width="11.28515625" style="33" bestFit="1" customWidth="1"/>
    <col min="2819" max="3073" width="9.140625" style="33"/>
    <col min="3074" max="3074" width="11.28515625" style="33" bestFit="1" customWidth="1"/>
    <col min="3075" max="3329" width="9.140625" style="33"/>
    <col min="3330" max="3330" width="11.28515625" style="33" bestFit="1" customWidth="1"/>
    <col min="3331" max="3585" width="9.140625" style="33"/>
    <col min="3586" max="3586" width="11.28515625" style="33" bestFit="1" customWidth="1"/>
    <col min="3587" max="3841" width="9.140625" style="33"/>
    <col min="3842" max="3842" width="11.28515625" style="33" bestFit="1" customWidth="1"/>
    <col min="3843" max="4097" width="9.140625" style="33"/>
    <col min="4098" max="4098" width="11.28515625" style="33" bestFit="1" customWidth="1"/>
    <col min="4099" max="4353" width="9.140625" style="33"/>
    <col min="4354" max="4354" width="11.28515625" style="33" bestFit="1" customWidth="1"/>
    <col min="4355" max="4609" width="9.140625" style="33"/>
    <col min="4610" max="4610" width="11.28515625" style="33" bestFit="1" customWidth="1"/>
    <col min="4611" max="4865" width="9.140625" style="33"/>
    <col min="4866" max="4866" width="11.28515625" style="33" bestFit="1" customWidth="1"/>
    <col min="4867" max="5121" width="9.140625" style="33"/>
    <col min="5122" max="5122" width="11.28515625" style="33" bestFit="1" customWidth="1"/>
    <col min="5123" max="5377" width="9.140625" style="33"/>
    <col min="5378" max="5378" width="11.28515625" style="33" bestFit="1" customWidth="1"/>
    <col min="5379" max="5633" width="9.140625" style="33"/>
    <col min="5634" max="5634" width="11.28515625" style="33" bestFit="1" customWidth="1"/>
    <col min="5635" max="5889" width="9.140625" style="33"/>
    <col min="5890" max="5890" width="11.28515625" style="33" bestFit="1" customWidth="1"/>
    <col min="5891" max="6145" width="9.140625" style="33"/>
    <col min="6146" max="6146" width="11.28515625" style="33" bestFit="1" customWidth="1"/>
    <col min="6147" max="6401" width="9.140625" style="33"/>
    <col min="6402" max="6402" width="11.28515625" style="33" bestFit="1" customWidth="1"/>
    <col min="6403" max="6657" width="9.140625" style="33"/>
    <col min="6658" max="6658" width="11.28515625" style="33" bestFit="1" customWidth="1"/>
    <col min="6659" max="6913" width="9.140625" style="33"/>
    <col min="6914" max="6914" width="11.28515625" style="33" bestFit="1" customWidth="1"/>
    <col min="6915" max="7169" width="9.140625" style="33"/>
    <col min="7170" max="7170" width="11.28515625" style="33" bestFit="1" customWidth="1"/>
    <col min="7171" max="7425" width="9.140625" style="33"/>
    <col min="7426" max="7426" width="11.28515625" style="33" bestFit="1" customWidth="1"/>
    <col min="7427" max="7681" width="9.140625" style="33"/>
    <col min="7682" max="7682" width="11.28515625" style="33" bestFit="1" customWidth="1"/>
    <col min="7683" max="7937" width="9.140625" style="33"/>
    <col min="7938" max="7938" width="11.28515625" style="33" bestFit="1" customWidth="1"/>
    <col min="7939" max="8193" width="9.140625" style="33"/>
    <col min="8194" max="8194" width="11.28515625" style="33" bestFit="1" customWidth="1"/>
    <col min="8195" max="8449" width="9.140625" style="33"/>
    <col min="8450" max="8450" width="11.28515625" style="33" bestFit="1" customWidth="1"/>
    <col min="8451" max="8705" width="9.140625" style="33"/>
    <col min="8706" max="8706" width="11.28515625" style="33" bestFit="1" customWidth="1"/>
    <col min="8707" max="8961" width="9.140625" style="33"/>
    <col min="8962" max="8962" width="11.28515625" style="33" bestFit="1" customWidth="1"/>
    <col min="8963" max="9217" width="9.140625" style="33"/>
    <col min="9218" max="9218" width="11.28515625" style="33" bestFit="1" customWidth="1"/>
    <col min="9219" max="9473" width="9.140625" style="33"/>
    <col min="9474" max="9474" width="11.28515625" style="33" bestFit="1" customWidth="1"/>
    <col min="9475" max="9729" width="9.140625" style="33"/>
    <col min="9730" max="9730" width="11.28515625" style="33" bestFit="1" customWidth="1"/>
    <col min="9731" max="9985" width="9.140625" style="33"/>
    <col min="9986" max="9986" width="11.28515625" style="33" bestFit="1" customWidth="1"/>
    <col min="9987" max="10241" width="9.140625" style="33"/>
    <col min="10242" max="10242" width="11.28515625" style="33" bestFit="1" customWidth="1"/>
    <col min="10243" max="10497" width="9.140625" style="33"/>
    <col min="10498" max="10498" width="11.28515625" style="33" bestFit="1" customWidth="1"/>
    <col min="10499" max="10753" width="9.140625" style="33"/>
    <col min="10754" max="10754" width="11.28515625" style="33" bestFit="1" customWidth="1"/>
    <col min="10755" max="11009" width="9.140625" style="33"/>
    <col min="11010" max="11010" width="11.28515625" style="33" bestFit="1" customWidth="1"/>
    <col min="11011" max="11265" width="9.140625" style="33"/>
    <col min="11266" max="11266" width="11.28515625" style="33" bestFit="1" customWidth="1"/>
    <col min="11267" max="11521" width="9.140625" style="33"/>
    <col min="11522" max="11522" width="11.28515625" style="33" bestFit="1" customWidth="1"/>
    <col min="11523" max="11777" width="9.140625" style="33"/>
    <col min="11778" max="11778" width="11.28515625" style="33" bestFit="1" customWidth="1"/>
    <col min="11779" max="12033" width="9.140625" style="33"/>
    <col min="12034" max="12034" width="11.28515625" style="33" bestFit="1" customWidth="1"/>
    <col min="12035" max="12289" width="9.140625" style="33"/>
    <col min="12290" max="12290" width="11.28515625" style="33" bestFit="1" customWidth="1"/>
    <col min="12291" max="12545" width="9.140625" style="33"/>
    <col min="12546" max="12546" width="11.28515625" style="33" bestFit="1" customWidth="1"/>
    <col min="12547" max="12801" width="9.140625" style="33"/>
    <col min="12802" max="12802" width="11.28515625" style="33" bestFit="1" customWidth="1"/>
    <col min="12803" max="13057" width="9.140625" style="33"/>
    <col min="13058" max="13058" width="11.28515625" style="33" bestFit="1" customWidth="1"/>
    <col min="13059" max="13313" width="9.140625" style="33"/>
    <col min="13314" max="13314" width="11.28515625" style="33" bestFit="1" customWidth="1"/>
    <col min="13315" max="13569" width="9.140625" style="33"/>
    <col min="13570" max="13570" width="11.28515625" style="33" bestFit="1" customWidth="1"/>
    <col min="13571" max="13825" width="9.140625" style="33"/>
    <col min="13826" max="13826" width="11.28515625" style="33" bestFit="1" customWidth="1"/>
    <col min="13827" max="14081" width="9.140625" style="33"/>
    <col min="14082" max="14082" width="11.28515625" style="33" bestFit="1" customWidth="1"/>
    <col min="14083" max="14337" width="9.140625" style="33"/>
    <col min="14338" max="14338" width="11.28515625" style="33" bestFit="1" customWidth="1"/>
    <col min="14339" max="14593" width="9.140625" style="33"/>
    <col min="14594" max="14594" width="11.28515625" style="33" bestFit="1" customWidth="1"/>
    <col min="14595" max="14849" width="9.140625" style="33"/>
    <col min="14850" max="14850" width="11.28515625" style="33" bestFit="1" customWidth="1"/>
    <col min="14851" max="15105" width="9.140625" style="33"/>
    <col min="15106" max="15106" width="11.28515625" style="33" bestFit="1" customWidth="1"/>
    <col min="15107" max="15361" width="9.140625" style="33"/>
    <col min="15362" max="15362" width="11.28515625" style="33" bestFit="1" customWidth="1"/>
    <col min="15363" max="15617" width="9.140625" style="33"/>
    <col min="15618" max="15618" width="11.28515625" style="33" bestFit="1" customWidth="1"/>
    <col min="15619" max="15873" width="9.140625" style="33"/>
    <col min="15874" max="15874" width="11.28515625" style="33" bestFit="1" customWidth="1"/>
    <col min="15875" max="16129" width="9.140625" style="33"/>
    <col min="16130" max="16130" width="11.28515625" style="33" bestFit="1" customWidth="1"/>
    <col min="16131" max="16384" width="9.140625" style="33"/>
  </cols>
  <sheetData>
    <row r="1" spans="1:2">
      <c r="A1" s="33" t="s">
        <v>27</v>
      </c>
      <c r="B1" s="33" t="s">
        <v>28</v>
      </c>
    </row>
    <row r="2" spans="1:2" ht="15">
      <c r="A2" s="33">
        <v>2000</v>
      </c>
      <c r="B2" s="34">
        <v>87224</v>
      </c>
    </row>
    <row r="3" spans="1:2" ht="15">
      <c r="A3" s="33">
        <v>2001</v>
      </c>
      <c r="B3" s="34">
        <v>147954</v>
      </c>
    </row>
    <row r="4" spans="1:2" ht="15">
      <c r="A4" s="33">
        <v>2002</v>
      </c>
      <c r="B4" s="34">
        <v>156564</v>
      </c>
    </row>
    <row r="5" spans="1:2" ht="15">
      <c r="A5" s="33">
        <v>2003</v>
      </c>
      <c r="B5" s="34">
        <v>194072</v>
      </c>
    </row>
    <row r="6" spans="1:2" ht="15">
      <c r="A6" s="33">
        <v>2004</v>
      </c>
      <c r="B6" s="34">
        <v>192452</v>
      </c>
    </row>
    <row r="7" spans="1:2" ht="15">
      <c r="A7" s="33">
        <v>2005</v>
      </c>
      <c r="B7" s="34">
        <v>216336</v>
      </c>
    </row>
    <row r="8" spans="1:2" ht="15">
      <c r="A8" s="33">
        <v>2006</v>
      </c>
      <c r="B8" s="34">
        <v>272610</v>
      </c>
    </row>
    <row r="9" spans="1:2" ht="15">
      <c r="A9" s="33">
        <v>2007</v>
      </c>
      <c r="B9" s="34">
        <v>187040</v>
      </c>
    </row>
    <row r="10" spans="1:2" ht="15">
      <c r="A10" s="33">
        <v>2008</v>
      </c>
      <c r="B10" s="34">
        <v>76386</v>
      </c>
    </row>
    <row r="17" spans="5:5">
      <c r="E17" s="33" t="s">
        <v>29</v>
      </c>
    </row>
    <row r="18" spans="5:5">
      <c r="E18" s="33" t="s">
        <v>30</v>
      </c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L26"/>
  <sheetViews>
    <sheetView showGridLines="0" zoomScale="70" zoomScaleNormal="70"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A34" sqref="A34"/>
    </sheetView>
  </sheetViews>
  <sheetFormatPr defaultRowHeight="12.75"/>
  <cols>
    <col min="1" max="1" width="59.7109375" style="36" customWidth="1"/>
    <col min="2" max="2" width="13.85546875" style="36" customWidth="1"/>
    <col min="3" max="3" width="12.5703125" style="36" bestFit="1" customWidth="1"/>
    <col min="4" max="4" width="13.42578125" style="36" bestFit="1" customWidth="1"/>
    <col min="5" max="5" width="13" style="36" bestFit="1" customWidth="1"/>
    <col min="6" max="8" width="13.42578125" style="36" bestFit="1" customWidth="1"/>
    <col min="9" max="168" width="11.7109375" style="36" customWidth="1"/>
    <col min="169" max="256" width="9.140625" style="36"/>
    <col min="257" max="257" width="61.140625" style="36" customWidth="1"/>
    <col min="258" max="258" width="13.85546875" style="36" customWidth="1"/>
    <col min="259" max="259" width="12.5703125" style="36" bestFit="1" customWidth="1"/>
    <col min="260" max="260" width="13.42578125" style="36" bestFit="1" customWidth="1"/>
    <col min="261" max="261" width="13" style="36" bestFit="1" customWidth="1"/>
    <col min="262" max="264" width="13.42578125" style="36" bestFit="1" customWidth="1"/>
    <col min="265" max="424" width="11.7109375" style="36" customWidth="1"/>
    <col min="425" max="512" width="9.140625" style="36"/>
    <col min="513" max="513" width="61.140625" style="36" customWidth="1"/>
    <col min="514" max="514" width="13.85546875" style="36" customWidth="1"/>
    <col min="515" max="515" width="12.5703125" style="36" bestFit="1" customWidth="1"/>
    <col min="516" max="516" width="13.42578125" style="36" bestFit="1" customWidth="1"/>
    <col min="517" max="517" width="13" style="36" bestFit="1" customWidth="1"/>
    <col min="518" max="520" width="13.42578125" style="36" bestFit="1" customWidth="1"/>
    <col min="521" max="680" width="11.7109375" style="36" customWidth="1"/>
    <col min="681" max="768" width="9.140625" style="36"/>
    <col min="769" max="769" width="61.140625" style="36" customWidth="1"/>
    <col min="770" max="770" width="13.85546875" style="36" customWidth="1"/>
    <col min="771" max="771" width="12.5703125" style="36" bestFit="1" customWidth="1"/>
    <col min="772" max="772" width="13.42578125" style="36" bestFit="1" customWidth="1"/>
    <col min="773" max="773" width="13" style="36" bestFit="1" customWidth="1"/>
    <col min="774" max="776" width="13.42578125" style="36" bestFit="1" customWidth="1"/>
    <col min="777" max="936" width="11.7109375" style="36" customWidth="1"/>
    <col min="937" max="1024" width="9.140625" style="36"/>
    <col min="1025" max="1025" width="61.140625" style="36" customWidth="1"/>
    <col min="1026" max="1026" width="13.85546875" style="36" customWidth="1"/>
    <col min="1027" max="1027" width="12.5703125" style="36" bestFit="1" customWidth="1"/>
    <col min="1028" max="1028" width="13.42578125" style="36" bestFit="1" customWidth="1"/>
    <col min="1029" max="1029" width="13" style="36" bestFit="1" customWidth="1"/>
    <col min="1030" max="1032" width="13.42578125" style="36" bestFit="1" customWidth="1"/>
    <col min="1033" max="1192" width="11.7109375" style="36" customWidth="1"/>
    <col min="1193" max="1280" width="9.140625" style="36"/>
    <col min="1281" max="1281" width="61.140625" style="36" customWidth="1"/>
    <col min="1282" max="1282" width="13.85546875" style="36" customWidth="1"/>
    <col min="1283" max="1283" width="12.5703125" style="36" bestFit="1" customWidth="1"/>
    <col min="1284" max="1284" width="13.42578125" style="36" bestFit="1" customWidth="1"/>
    <col min="1285" max="1285" width="13" style="36" bestFit="1" customWidth="1"/>
    <col min="1286" max="1288" width="13.42578125" style="36" bestFit="1" customWidth="1"/>
    <col min="1289" max="1448" width="11.7109375" style="36" customWidth="1"/>
    <col min="1449" max="1536" width="9.140625" style="36"/>
    <col min="1537" max="1537" width="61.140625" style="36" customWidth="1"/>
    <col min="1538" max="1538" width="13.85546875" style="36" customWidth="1"/>
    <col min="1539" max="1539" width="12.5703125" style="36" bestFit="1" customWidth="1"/>
    <col min="1540" max="1540" width="13.42578125" style="36" bestFit="1" customWidth="1"/>
    <col min="1541" max="1541" width="13" style="36" bestFit="1" customWidth="1"/>
    <col min="1542" max="1544" width="13.42578125" style="36" bestFit="1" customWidth="1"/>
    <col min="1545" max="1704" width="11.7109375" style="36" customWidth="1"/>
    <col min="1705" max="1792" width="9.140625" style="36"/>
    <col min="1793" max="1793" width="61.140625" style="36" customWidth="1"/>
    <col min="1794" max="1794" width="13.85546875" style="36" customWidth="1"/>
    <col min="1795" max="1795" width="12.5703125" style="36" bestFit="1" customWidth="1"/>
    <col min="1796" max="1796" width="13.42578125" style="36" bestFit="1" customWidth="1"/>
    <col min="1797" max="1797" width="13" style="36" bestFit="1" customWidth="1"/>
    <col min="1798" max="1800" width="13.42578125" style="36" bestFit="1" customWidth="1"/>
    <col min="1801" max="1960" width="11.7109375" style="36" customWidth="1"/>
    <col min="1961" max="2048" width="9.140625" style="36"/>
    <col min="2049" max="2049" width="61.140625" style="36" customWidth="1"/>
    <col min="2050" max="2050" width="13.85546875" style="36" customWidth="1"/>
    <col min="2051" max="2051" width="12.5703125" style="36" bestFit="1" customWidth="1"/>
    <col min="2052" max="2052" width="13.42578125" style="36" bestFit="1" customWidth="1"/>
    <col min="2053" max="2053" width="13" style="36" bestFit="1" customWidth="1"/>
    <col min="2054" max="2056" width="13.42578125" style="36" bestFit="1" customWidth="1"/>
    <col min="2057" max="2216" width="11.7109375" style="36" customWidth="1"/>
    <col min="2217" max="2304" width="9.140625" style="36"/>
    <col min="2305" max="2305" width="61.140625" style="36" customWidth="1"/>
    <col min="2306" max="2306" width="13.85546875" style="36" customWidth="1"/>
    <col min="2307" max="2307" width="12.5703125" style="36" bestFit="1" customWidth="1"/>
    <col min="2308" max="2308" width="13.42578125" style="36" bestFit="1" customWidth="1"/>
    <col min="2309" max="2309" width="13" style="36" bestFit="1" customWidth="1"/>
    <col min="2310" max="2312" width="13.42578125" style="36" bestFit="1" customWidth="1"/>
    <col min="2313" max="2472" width="11.7109375" style="36" customWidth="1"/>
    <col min="2473" max="2560" width="9.140625" style="36"/>
    <col min="2561" max="2561" width="61.140625" style="36" customWidth="1"/>
    <col min="2562" max="2562" width="13.85546875" style="36" customWidth="1"/>
    <col min="2563" max="2563" width="12.5703125" style="36" bestFit="1" customWidth="1"/>
    <col min="2564" max="2564" width="13.42578125" style="36" bestFit="1" customWidth="1"/>
    <col min="2565" max="2565" width="13" style="36" bestFit="1" customWidth="1"/>
    <col min="2566" max="2568" width="13.42578125" style="36" bestFit="1" customWidth="1"/>
    <col min="2569" max="2728" width="11.7109375" style="36" customWidth="1"/>
    <col min="2729" max="2816" width="9.140625" style="36"/>
    <col min="2817" max="2817" width="61.140625" style="36" customWidth="1"/>
    <col min="2818" max="2818" width="13.85546875" style="36" customWidth="1"/>
    <col min="2819" max="2819" width="12.5703125" style="36" bestFit="1" customWidth="1"/>
    <col min="2820" max="2820" width="13.42578125" style="36" bestFit="1" customWidth="1"/>
    <col min="2821" max="2821" width="13" style="36" bestFit="1" customWidth="1"/>
    <col min="2822" max="2824" width="13.42578125" style="36" bestFit="1" customWidth="1"/>
    <col min="2825" max="2984" width="11.7109375" style="36" customWidth="1"/>
    <col min="2985" max="3072" width="9.140625" style="36"/>
    <col min="3073" max="3073" width="61.140625" style="36" customWidth="1"/>
    <col min="3074" max="3074" width="13.85546875" style="36" customWidth="1"/>
    <col min="3075" max="3075" width="12.5703125" style="36" bestFit="1" customWidth="1"/>
    <col min="3076" max="3076" width="13.42578125" style="36" bestFit="1" customWidth="1"/>
    <col min="3077" max="3077" width="13" style="36" bestFit="1" customWidth="1"/>
    <col min="3078" max="3080" width="13.42578125" style="36" bestFit="1" customWidth="1"/>
    <col min="3081" max="3240" width="11.7109375" style="36" customWidth="1"/>
    <col min="3241" max="3328" width="9.140625" style="36"/>
    <col min="3329" max="3329" width="61.140625" style="36" customWidth="1"/>
    <col min="3330" max="3330" width="13.85546875" style="36" customWidth="1"/>
    <col min="3331" max="3331" width="12.5703125" style="36" bestFit="1" customWidth="1"/>
    <col min="3332" max="3332" width="13.42578125" style="36" bestFit="1" customWidth="1"/>
    <col min="3333" max="3333" width="13" style="36" bestFit="1" customWidth="1"/>
    <col min="3334" max="3336" width="13.42578125" style="36" bestFit="1" customWidth="1"/>
    <col min="3337" max="3496" width="11.7109375" style="36" customWidth="1"/>
    <col min="3497" max="3584" width="9.140625" style="36"/>
    <col min="3585" max="3585" width="61.140625" style="36" customWidth="1"/>
    <col min="3586" max="3586" width="13.85546875" style="36" customWidth="1"/>
    <col min="3587" max="3587" width="12.5703125" style="36" bestFit="1" customWidth="1"/>
    <col min="3588" max="3588" width="13.42578125" style="36" bestFit="1" customWidth="1"/>
    <col min="3589" max="3589" width="13" style="36" bestFit="1" customWidth="1"/>
    <col min="3590" max="3592" width="13.42578125" style="36" bestFit="1" customWidth="1"/>
    <col min="3593" max="3752" width="11.7109375" style="36" customWidth="1"/>
    <col min="3753" max="3840" width="9.140625" style="36"/>
    <col min="3841" max="3841" width="61.140625" style="36" customWidth="1"/>
    <col min="3842" max="3842" width="13.85546875" style="36" customWidth="1"/>
    <col min="3843" max="3843" width="12.5703125" style="36" bestFit="1" customWidth="1"/>
    <col min="3844" max="3844" width="13.42578125" style="36" bestFit="1" customWidth="1"/>
    <col min="3845" max="3845" width="13" style="36" bestFit="1" customWidth="1"/>
    <col min="3846" max="3848" width="13.42578125" style="36" bestFit="1" customWidth="1"/>
    <col min="3849" max="4008" width="11.7109375" style="36" customWidth="1"/>
    <col min="4009" max="4096" width="9.140625" style="36"/>
    <col min="4097" max="4097" width="61.140625" style="36" customWidth="1"/>
    <col min="4098" max="4098" width="13.85546875" style="36" customWidth="1"/>
    <col min="4099" max="4099" width="12.5703125" style="36" bestFit="1" customWidth="1"/>
    <col min="4100" max="4100" width="13.42578125" style="36" bestFit="1" customWidth="1"/>
    <col min="4101" max="4101" width="13" style="36" bestFit="1" customWidth="1"/>
    <col min="4102" max="4104" width="13.42578125" style="36" bestFit="1" customWidth="1"/>
    <col min="4105" max="4264" width="11.7109375" style="36" customWidth="1"/>
    <col min="4265" max="4352" width="9.140625" style="36"/>
    <col min="4353" max="4353" width="61.140625" style="36" customWidth="1"/>
    <col min="4354" max="4354" width="13.85546875" style="36" customWidth="1"/>
    <col min="4355" max="4355" width="12.5703125" style="36" bestFit="1" customWidth="1"/>
    <col min="4356" max="4356" width="13.42578125" style="36" bestFit="1" customWidth="1"/>
    <col min="4357" max="4357" width="13" style="36" bestFit="1" customWidth="1"/>
    <col min="4358" max="4360" width="13.42578125" style="36" bestFit="1" customWidth="1"/>
    <col min="4361" max="4520" width="11.7109375" style="36" customWidth="1"/>
    <col min="4521" max="4608" width="9.140625" style="36"/>
    <col min="4609" max="4609" width="61.140625" style="36" customWidth="1"/>
    <col min="4610" max="4610" width="13.85546875" style="36" customWidth="1"/>
    <col min="4611" max="4611" width="12.5703125" style="36" bestFit="1" customWidth="1"/>
    <col min="4612" max="4612" width="13.42578125" style="36" bestFit="1" customWidth="1"/>
    <col min="4613" max="4613" width="13" style="36" bestFit="1" customWidth="1"/>
    <col min="4614" max="4616" width="13.42578125" style="36" bestFit="1" customWidth="1"/>
    <col min="4617" max="4776" width="11.7109375" style="36" customWidth="1"/>
    <col min="4777" max="4864" width="9.140625" style="36"/>
    <col min="4865" max="4865" width="61.140625" style="36" customWidth="1"/>
    <col min="4866" max="4866" width="13.85546875" style="36" customWidth="1"/>
    <col min="4867" max="4867" width="12.5703125" style="36" bestFit="1" customWidth="1"/>
    <col min="4868" max="4868" width="13.42578125" style="36" bestFit="1" customWidth="1"/>
    <col min="4869" max="4869" width="13" style="36" bestFit="1" customWidth="1"/>
    <col min="4870" max="4872" width="13.42578125" style="36" bestFit="1" customWidth="1"/>
    <col min="4873" max="5032" width="11.7109375" style="36" customWidth="1"/>
    <col min="5033" max="5120" width="9.140625" style="36"/>
    <col min="5121" max="5121" width="61.140625" style="36" customWidth="1"/>
    <col min="5122" max="5122" width="13.85546875" style="36" customWidth="1"/>
    <col min="5123" max="5123" width="12.5703125" style="36" bestFit="1" customWidth="1"/>
    <col min="5124" max="5124" width="13.42578125" style="36" bestFit="1" customWidth="1"/>
    <col min="5125" max="5125" width="13" style="36" bestFit="1" customWidth="1"/>
    <col min="5126" max="5128" width="13.42578125" style="36" bestFit="1" customWidth="1"/>
    <col min="5129" max="5288" width="11.7109375" style="36" customWidth="1"/>
    <col min="5289" max="5376" width="9.140625" style="36"/>
    <col min="5377" max="5377" width="61.140625" style="36" customWidth="1"/>
    <col min="5378" max="5378" width="13.85546875" style="36" customWidth="1"/>
    <col min="5379" max="5379" width="12.5703125" style="36" bestFit="1" customWidth="1"/>
    <col min="5380" max="5380" width="13.42578125" style="36" bestFit="1" customWidth="1"/>
    <col min="5381" max="5381" width="13" style="36" bestFit="1" customWidth="1"/>
    <col min="5382" max="5384" width="13.42578125" style="36" bestFit="1" customWidth="1"/>
    <col min="5385" max="5544" width="11.7109375" style="36" customWidth="1"/>
    <col min="5545" max="5632" width="9.140625" style="36"/>
    <col min="5633" max="5633" width="61.140625" style="36" customWidth="1"/>
    <col min="5634" max="5634" width="13.85546875" style="36" customWidth="1"/>
    <col min="5635" max="5635" width="12.5703125" style="36" bestFit="1" customWidth="1"/>
    <col min="5636" max="5636" width="13.42578125" style="36" bestFit="1" customWidth="1"/>
    <col min="5637" max="5637" width="13" style="36" bestFit="1" customWidth="1"/>
    <col min="5638" max="5640" width="13.42578125" style="36" bestFit="1" customWidth="1"/>
    <col min="5641" max="5800" width="11.7109375" style="36" customWidth="1"/>
    <col min="5801" max="5888" width="9.140625" style="36"/>
    <col min="5889" max="5889" width="61.140625" style="36" customWidth="1"/>
    <col min="5890" max="5890" width="13.85546875" style="36" customWidth="1"/>
    <col min="5891" max="5891" width="12.5703125" style="36" bestFit="1" customWidth="1"/>
    <col min="5892" max="5892" width="13.42578125" style="36" bestFit="1" customWidth="1"/>
    <col min="5893" max="5893" width="13" style="36" bestFit="1" customWidth="1"/>
    <col min="5894" max="5896" width="13.42578125" style="36" bestFit="1" customWidth="1"/>
    <col min="5897" max="6056" width="11.7109375" style="36" customWidth="1"/>
    <col min="6057" max="6144" width="9.140625" style="36"/>
    <col min="6145" max="6145" width="61.140625" style="36" customWidth="1"/>
    <col min="6146" max="6146" width="13.85546875" style="36" customWidth="1"/>
    <col min="6147" max="6147" width="12.5703125" style="36" bestFit="1" customWidth="1"/>
    <col min="6148" max="6148" width="13.42578125" style="36" bestFit="1" customWidth="1"/>
    <col min="6149" max="6149" width="13" style="36" bestFit="1" customWidth="1"/>
    <col min="6150" max="6152" width="13.42578125" style="36" bestFit="1" customWidth="1"/>
    <col min="6153" max="6312" width="11.7109375" style="36" customWidth="1"/>
    <col min="6313" max="6400" width="9.140625" style="36"/>
    <col min="6401" max="6401" width="61.140625" style="36" customWidth="1"/>
    <col min="6402" max="6402" width="13.85546875" style="36" customWidth="1"/>
    <col min="6403" max="6403" width="12.5703125" style="36" bestFit="1" customWidth="1"/>
    <col min="6404" max="6404" width="13.42578125" style="36" bestFit="1" customWidth="1"/>
    <col min="6405" max="6405" width="13" style="36" bestFit="1" customWidth="1"/>
    <col min="6406" max="6408" width="13.42578125" style="36" bestFit="1" customWidth="1"/>
    <col min="6409" max="6568" width="11.7109375" style="36" customWidth="1"/>
    <col min="6569" max="6656" width="9.140625" style="36"/>
    <col min="6657" max="6657" width="61.140625" style="36" customWidth="1"/>
    <col min="6658" max="6658" width="13.85546875" style="36" customWidth="1"/>
    <col min="6659" max="6659" width="12.5703125" style="36" bestFit="1" customWidth="1"/>
    <col min="6660" max="6660" width="13.42578125" style="36" bestFit="1" customWidth="1"/>
    <col min="6661" max="6661" width="13" style="36" bestFit="1" customWidth="1"/>
    <col min="6662" max="6664" width="13.42578125" style="36" bestFit="1" customWidth="1"/>
    <col min="6665" max="6824" width="11.7109375" style="36" customWidth="1"/>
    <col min="6825" max="6912" width="9.140625" style="36"/>
    <col min="6913" max="6913" width="61.140625" style="36" customWidth="1"/>
    <col min="6914" max="6914" width="13.85546875" style="36" customWidth="1"/>
    <col min="6915" max="6915" width="12.5703125" style="36" bestFit="1" customWidth="1"/>
    <col min="6916" max="6916" width="13.42578125" style="36" bestFit="1" customWidth="1"/>
    <col min="6917" max="6917" width="13" style="36" bestFit="1" customWidth="1"/>
    <col min="6918" max="6920" width="13.42578125" style="36" bestFit="1" customWidth="1"/>
    <col min="6921" max="7080" width="11.7109375" style="36" customWidth="1"/>
    <col min="7081" max="7168" width="9.140625" style="36"/>
    <col min="7169" max="7169" width="61.140625" style="36" customWidth="1"/>
    <col min="7170" max="7170" width="13.85546875" style="36" customWidth="1"/>
    <col min="7171" max="7171" width="12.5703125" style="36" bestFit="1" customWidth="1"/>
    <col min="7172" max="7172" width="13.42578125" style="36" bestFit="1" customWidth="1"/>
    <col min="7173" max="7173" width="13" style="36" bestFit="1" customWidth="1"/>
    <col min="7174" max="7176" width="13.42578125" style="36" bestFit="1" customWidth="1"/>
    <col min="7177" max="7336" width="11.7109375" style="36" customWidth="1"/>
    <col min="7337" max="7424" width="9.140625" style="36"/>
    <col min="7425" max="7425" width="61.140625" style="36" customWidth="1"/>
    <col min="7426" max="7426" width="13.85546875" style="36" customWidth="1"/>
    <col min="7427" max="7427" width="12.5703125" style="36" bestFit="1" customWidth="1"/>
    <col min="7428" max="7428" width="13.42578125" style="36" bestFit="1" customWidth="1"/>
    <col min="7429" max="7429" width="13" style="36" bestFit="1" customWidth="1"/>
    <col min="7430" max="7432" width="13.42578125" style="36" bestFit="1" customWidth="1"/>
    <col min="7433" max="7592" width="11.7109375" style="36" customWidth="1"/>
    <col min="7593" max="7680" width="9.140625" style="36"/>
    <col min="7681" max="7681" width="61.140625" style="36" customWidth="1"/>
    <col min="7682" max="7682" width="13.85546875" style="36" customWidth="1"/>
    <col min="7683" max="7683" width="12.5703125" style="36" bestFit="1" customWidth="1"/>
    <col min="7684" max="7684" width="13.42578125" style="36" bestFit="1" customWidth="1"/>
    <col min="7685" max="7685" width="13" style="36" bestFit="1" customWidth="1"/>
    <col min="7686" max="7688" width="13.42578125" style="36" bestFit="1" customWidth="1"/>
    <col min="7689" max="7848" width="11.7109375" style="36" customWidth="1"/>
    <col min="7849" max="7936" width="9.140625" style="36"/>
    <col min="7937" max="7937" width="61.140625" style="36" customWidth="1"/>
    <col min="7938" max="7938" width="13.85546875" style="36" customWidth="1"/>
    <col min="7939" max="7939" width="12.5703125" style="36" bestFit="1" customWidth="1"/>
    <col min="7940" max="7940" width="13.42578125" style="36" bestFit="1" customWidth="1"/>
    <col min="7941" max="7941" width="13" style="36" bestFit="1" customWidth="1"/>
    <col min="7942" max="7944" width="13.42578125" style="36" bestFit="1" customWidth="1"/>
    <col min="7945" max="8104" width="11.7109375" style="36" customWidth="1"/>
    <col min="8105" max="8192" width="9.140625" style="36"/>
    <col min="8193" max="8193" width="61.140625" style="36" customWidth="1"/>
    <col min="8194" max="8194" width="13.85546875" style="36" customWidth="1"/>
    <col min="8195" max="8195" width="12.5703125" style="36" bestFit="1" customWidth="1"/>
    <col min="8196" max="8196" width="13.42578125" style="36" bestFit="1" customWidth="1"/>
    <col min="8197" max="8197" width="13" style="36" bestFit="1" customWidth="1"/>
    <col min="8198" max="8200" width="13.42578125" style="36" bestFit="1" customWidth="1"/>
    <col min="8201" max="8360" width="11.7109375" style="36" customWidth="1"/>
    <col min="8361" max="8448" width="9.140625" style="36"/>
    <col min="8449" max="8449" width="61.140625" style="36" customWidth="1"/>
    <col min="8450" max="8450" width="13.85546875" style="36" customWidth="1"/>
    <col min="8451" max="8451" width="12.5703125" style="36" bestFit="1" customWidth="1"/>
    <col min="8452" max="8452" width="13.42578125" style="36" bestFit="1" customWidth="1"/>
    <col min="8453" max="8453" width="13" style="36" bestFit="1" customWidth="1"/>
    <col min="8454" max="8456" width="13.42578125" style="36" bestFit="1" customWidth="1"/>
    <col min="8457" max="8616" width="11.7109375" style="36" customWidth="1"/>
    <col min="8617" max="8704" width="9.140625" style="36"/>
    <col min="8705" max="8705" width="61.140625" style="36" customWidth="1"/>
    <col min="8706" max="8706" width="13.85546875" style="36" customWidth="1"/>
    <col min="8707" max="8707" width="12.5703125" style="36" bestFit="1" customWidth="1"/>
    <col min="8708" max="8708" width="13.42578125" style="36" bestFit="1" customWidth="1"/>
    <col min="8709" max="8709" width="13" style="36" bestFit="1" customWidth="1"/>
    <col min="8710" max="8712" width="13.42578125" style="36" bestFit="1" customWidth="1"/>
    <col min="8713" max="8872" width="11.7109375" style="36" customWidth="1"/>
    <col min="8873" max="8960" width="9.140625" style="36"/>
    <col min="8961" max="8961" width="61.140625" style="36" customWidth="1"/>
    <col min="8962" max="8962" width="13.85546875" style="36" customWidth="1"/>
    <col min="8963" max="8963" width="12.5703125" style="36" bestFit="1" customWidth="1"/>
    <col min="8964" max="8964" width="13.42578125" style="36" bestFit="1" customWidth="1"/>
    <col min="8965" max="8965" width="13" style="36" bestFit="1" customWidth="1"/>
    <col min="8966" max="8968" width="13.42578125" style="36" bestFit="1" customWidth="1"/>
    <col min="8969" max="9128" width="11.7109375" style="36" customWidth="1"/>
    <col min="9129" max="9216" width="9.140625" style="36"/>
    <col min="9217" max="9217" width="61.140625" style="36" customWidth="1"/>
    <col min="9218" max="9218" width="13.85546875" style="36" customWidth="1"/>
    <col min="9219" max="9219" width="12.5703125" style="36" bestFit="1" customWidth="1"/>
    <col min="9220" max="9220" width="13.42578125" style="36" bestFit="1" customWidth="1"/>
    <col min="9221" max="9221" width="13" style="36" bestFit="1" customWidth="1"/>
    <col min="9222" max="9224" width="13.42578125" style="36" bestFit="1" customWidth="1"/>
    <col min="9225" max="9384" width="11.7109375" style="36" customWidth="1"/>
    <col min="9385" max="9472" width="9.140625" style="36"/>
    <col min="9473" max="9473" width="61.140625" style="36" customWidth="1"/>
    <col min="9474" max="9474" width="13.85546875" style="36" customWidth="1"/>
    <col min="9475" max="9475" width="12.5703125" style="36" bestFit="1" customWidth="1"/>
    <col min="9476" max="9476" width="13.42578125" style="36" bestFit="1" customWidth="1"/>
    <col min="9477" max="9477" width="13" style="36" bestFit="1" customWidth="1"/>
    <col min="9478" max="9480" width="13.42578125" style="36" bestFit="1" customWidth="1"/>
    <col min="9481" max="9640" width="11.7109375" style="36" customWidth="1"/>
    <col min="9641" max="9728" width="9.140625" style="36"/>
    <col min="9729" max="9729" width="61.140625" style="36" customWidth="1"/>
    <col min="9730" max="9730" width="13.85546875" style="36" customWidth="1"/>
    <col min="9731" max="9731" width="12.5703125" style="36" bestFit="1" customWidth="1"/>
    <col min="9732" max="9732" width="13.42578125" style="36" bestFit="1" customWidth="1"/>
    <col min="9733" max="9733" width="13" style="36" bestFit="1" customWidth="1"/>
    <col min="9734" max="9736" width="13.42578125" style="36" bestFit="1" customWidth="1"/>
    <col min="9737" max="9896" width="11.7109375" style="36" customWidth="1"/>
    <col min="9897" max="9984" width="9.140625" style="36"/>
    <col min="9985" max="9985" width="61.140625" style="36" customWidth="1"/>
    <col min="9986" max="9986" width="13.85546875" style="36" customWidth="1"/>
    <col min="9987" max="9987" width="12.5703125" style="36" bestFit="1" customWidth="1"/>
    <col min="9988" max="9988" width="13.42578125" style="36" bestFit="1" customWidth="1"/>
    <col min="9989" max="9989" width="13" style="36" bestFit="1" customWidth="1"/>
    <col min="9990" max="9992" width="13.42578125" style="36" bestFit="1" customWidth="1"/>
    <col min="9993" max="10152" width="11.7109375" style="36" customWidth="1"/>
    <col min="10153" max="10240" width="9.140625" style="36"/>
    <col min="10241" max="10241" width="61.140625" style="36" customWidth="1"/>
    <col min="10242" max="10242" width="13.85546875" style="36" customWidth="1"/>
    <col min="10243" max="10243" width="12.5703125" style="36" bestFit="1" customWidth="1"/>
    <col min="10244" max="10244" width="13.42578125" style="36" bestFit="1" customWidth="1"/>
    <col min="10245" max="10245" width="13" style="36" bestFit="1" customWidth="1"/>
    <col min="10246" max="10248" width="13.42578125" style="36" bestFit="1" customWidth="1"/>
    <col min="10249" max="10408" width="11.7109375" style="36" customWidth="1"/>
    <col min="10409" max="10496" width="9.140625" style="36"/>
    <col min="10497" max="10497" width="61.140625" style="36" customWidth="1"/>
    <col min="10498" max="10498" width="13.85546875" style="36" customWidth="1"/>
    <col min="10499" max="10499" width="12.5703125" style="36" bestFit="1" customWidth="1"/>
    <col min="10500" max="10500" width="13.42578125" style="36" bestFit="1" customWidth="1"/>
    <col min="10501" max="10501" width="13" style="36" bestFit="1" customWidth="1"/>
    <col min="10502" max="10504" width="13.42578125" style="36" bestFit="1" customWidth="1"/>
    <col min="10505" max="10664" width="11.7109375" style="36" customWidth="1"/>
    <col min="10665" max="10752" width="9.140625" style="36"/>
    <col min="10753" max="10753" width="61.140625" style="36" customWidth="1"/>
    <col min="10754" max="10754" width="13.85546875" style="36" customWidth="1"/>
    <col min="10755" max="10755" width="12.5703125" style="36" bestFit="1" customWidth="1"/>
    <col min="10756" max="10756" width="13.42578125" style="36" bestFit="1" customWidth="1"/>
    <col min="10757" max="10757" width="13" style="36" bestFit="1" customWidth="1"/>
    <col min="10758" max="10760" width="13.42578125" style="36" bestFit="1" customWidth="1"/>
    <col min="10761" max="10920" width="11.7109375" style="36" customWidth="1"/>
    <col min="10921" max="11008" width="9.140625" style="36"/>
    <col min="11009" max="11009" width="61.140625" style="36" customWidth="1"/>
    <col min="11010" max="11010" width="13.85546875" style="36" customWidth="1"/>
    <col min="11011" max="11011" width="12.5703125" style="36" bestFit="1" customWidth="1"/>
    <col min="11012" max="11012" width="13.42578125" style="36" bestFit="1" customWidth="1"/>
    <col min="11013" max="11013" width="13" style="36" bestFit="1" customWidth="1"/>
    <col min="11014" max="11016" width="13.42578125" style="36" bestFit="1" customWidth="1"/>
    <col min="11017" max="11176" width="11.7109375" style="36" customWidth="1"/>
    <col min="11177" max="11264" width="9.140625" style="36"/>
    <col min="11265" max="11265" width="61.140625" style="36" customWidth="1"/>
    <col min="11266" max="11266" width="13.85546875" style="36" customWidth="1"/>
    <col min="11267" max="11267" width="12.5703125" style="36" bestFit="1" customWidth="1"/>
    <col min="11268" max="11268" width="13.42578125" style="36" bestFit="1" customWidth="1"/>
    <col min="11269" max="11269" width="13" style="36" bestFit="1" customWidth="1"/>
    <col min="11270" max="11272" width="13.42578125" style="36" bestFit="1" customWidth="1"/>
    <col min="11273" max="11432" width="11.7109375" style="36" customWidth="1"/>
    <col min="11433" max="11520" width="9.140625" style="36"/>
    <col min="11521" max="11521" width="61.140625" style="36" customWidth="1"/>
    <col min="11522" max="11522" width="13.85546875" style="36" customWidth="1"/>
    <col min="11523" max="11523" width="12.5703125" style="36" bestFit="1" customWidth="1"/>
    <col min="11524" max="11524" width="13.42578125" style="36" bestFit="1" customWidth="1"/>
    <col min="11525" max="11525" width="13" style="36" bestFit="1" customWidth="1"/>
    <col min="11526" max="11528" width="13.42578125" style="36" bestFit="1" customWidth="1"/>
    <col min="11529" max="11688" width="11.7109375" style="36" customWidth="1"/>
    <col min="11689" max="11776" width="9.140625" style="36"/>
    <col min="11777" max="11777" width="61.140625" style="36" customWidth="1"/>
    <col min="11778" max="11778" width="13.85546875" style="36" customWidth="1"/>
    <col min="11779" max="11779" width="12.5703125" style="36" bestFit="1" customWidth="1"/>
    <col min="11780" max="11780" width="13.42578125" style="36" bestFit="1" customWidth="1"/>
    <col min="11781" max="11781" width="13" style="36" bestFit="1" customWidth="1"/>
    <col min="11782" max="11784" width="13.42578125" style="36" bestFit="1" customWidth="1"/>
    <col min="11785" max="11944" width="11.7109375" style="36" customWidth="1"/>
    <col min="11945" max="12032" width="9.140625" style="36"/>
    <col min="12033" max="12033" width="61.140625" style="36" customWidth="1"/>
    <col min="12034" max="12034" width="13.85546875" style="36" customWidth="1"/>
    <col min="12035" max="12035" width="12.5703125" style="36" bestFit="1" customWidth="1"/>
    <col min="12036" max="12036" width="13.42578125" style="36" bestFit="1" customWidth="1"/>
    <col min="12037" max="12037" width="13" style="36" bestFit="1" customWidth="1"/>
    <col min="12038" max="12040" width="13.42578125" style="36" bestFit="1" customWidth="1"/>
    <col min="12041" max="12200" width="11.7109375" style="36" customWidth="1"/>
    <col min="12201" max="12288" width="9.140625" style="36"/>
    <col min="12289" max="12289" width="61.140625" style="36" customWidth="1"/>
    <col min="12290" max="12290" width="13.85546875" style="36" customWidth="1"/>
    <col min="12291" max="12291" width="12.5703125" style="36" bestFit="1" customWidth="1"/>
    <col min="12292" max="12292" width="13.42578125" style="36" bestFit="1" customWidth="1"/>
    <col min="12293" max="12293" width="13" style="36" bestFit="1" customWidth="1"/>
    <col min="12294" max="12296" width="13.42578125" style="36" bestFit="1" customWidth="1"/>
    <col min="12297" max="12456" width="11.7109375" style="36" customWidth="1"/>
    <col min="12457" max="12544" width="9.140625" style="36"/>
    <col min="12545" max="12545" width="61.140625" style="36" customWidth="1"/>
    <col min="12546" max="12546" width="13.85546875" style="36" customWidth="1"/>
    <col min="12547" max="12547" width="12.5703125" style="36" bestFit="1" customWidth="1"/>
    <col min="12548" max="12548" width="13.42578125" style="36" bestFit="1" customWidth="1"/>
    <col min="12549" max="12549" width="13" style="36" bestFit="1" customWidth="1"/>
    <col min="12550" max="12552" width="13.42578125" style="36" bestFit="1" customWidth="1"/>
    <col min="12553" max="12712" width="11.7109375" style="36" customWidth="1"/>
    <col min="12713" max="12800" width="9.140625" style="36"/>
    <col min="12801" max="12801" width="61.140625" style="36" customWidth="1"/>
    <col min="12802" max="12802" width="13.85546875" style="36" customWidth="1"/>
    <col min="12803" max="12803" width="12.5703125" style="36" bestFit="1" customWidth="1"/>
    <col min="12804" max="12804" width="13.42578125" style="36" bestFit="1" customWidth="1"/>
    <col min="12805" max="12805" width="13" style="36" bestFit="1" customWidth="1"/>
    <col min="12806" max="12808" width="13.42578125" style="36" bestFit="1" customWidth="1"/>
    <col min="12809" max="12968" width="11.7109375" style="36" customWidth="1"/>
    <col min="12969" max="13056" width="9.140625" style="36"/>
    <col min="13057" max="13057" width="61.140625" style="36" customWidth="1"/>
    <col min="13058" max="13058" width="13.85546875" style="36" customWidth="1"/>
    <col min="13059" max="13059" width="12.5703125" style="36" bestFit="1" customWidth="1"/>
    <col min="13060" max="13060" width="13.42578125" style="36" bestFit="1" customWidth="1"/>
    <col min="13061" max="13061" width="13" style="36" bestFit="1" customWidth="1"/>
    <col min="13062" max="13064" width="13.42578125" style="36" bestFit="1" customWidth="1"/>
    <col min="13065" max="13224" width="11.7109375" style="36" customWidth="1"/>
    <col min="13225" max="13312" width="9.140625" style="36"/>
    <col min="13313" max="13313" width="61.140625" style="36" customWidth="1"/>
    <col min="13314" max="13314" width="13.85546875" style="36" customWidth="1"/>
    <col min="13315" max="13315" width="12.5703125" style="36" bestFit="1" customWidth="1"/>
    <col min="13316" max="13316" width="13.42578125" style="36" bestFit="1" customWidth="1"/>
    <col min="13317" max="13317" width="13" style="36" bestFit="1" customWidth="1"/>
    <col min="13318" max="13320" width="13.42578125" style="36" bestFit="1" customWidth="1"/>
    <col min="13321" max="13480" width="11.7109375" style="36" customWidth="1"/>
    <col min="13481" max="13568" width="9.140625" style="36"/>
    <col min="13569" max="13569" width="61.140625" style="36" customWidth="1"/>
    <col min="13570" max="13570" width="13.85546875" style="36" customWidth="1"/>
    <col min="13571" max="13571" width="12.5703125" style="36" bestFit="1" customWidth="1"/>
    <col min="13572" max="13572" width="13.42578125" style="36" bestFit="1" customWidth="1"/>
    <col min="13573" max="13573" width="13" style="36" bestFit="1" customWidth="1"/>
    <col min="13574" max="13576" width="13.42578125" style="36" bestFit="1" customWidth="1"/>
    <col min="13577" max="13736" width="11.7109375" style="36" customWidth="1"/>
    <col min="13737" max="13824" width="9.140625" style="36"/>
    <col min="13825" max="13825" width="61.140625" style="36" customWidth="1"/>
    <col min="13826" max="13826" width="13.85546875" style="36" customWidth="1"/>
    <col min="13827" max="13827" width="12.5703125" style="36" bestFit="1" customWidth="1"/>
    <col min="13828" max="13828" width="13.42578125" style="36" bestFit="1" customWidth="1"/>
    <col min="13829" max="13829" width="13" style="36" bestFit="1" customWidth="1"/>
    <col min="13830" max="13832" width="13.42578125" style="36" bestFit="1" customWidth="1"/>
    <col min="13833" max="13992" width="11.7109375" style="36" customWidth="1"/>
    <col min="13993" max="14080" width="9.140625" style="36"/>
    <col min="14081" max="14081" width="61.140625" style="36" customWidth="1"/>
    <col min="14082" max="14082" width="13.85546875" style="36" customWidth="1"/>
    <col min="14083" max="14083" width="12.5703125" style="36" bestFit="1" customWidth="1"/>
    <col min="14084" max="14084" width="13.42578125" style="36" bestFit="1" customWidth="1"/>
    <col min="14085" max="14085" width="13" style="36" bestFit="1" customWidth="1"/>
    <col min="14086" max="14088" width="13.42578125" style="36" bestFit="1" customWidth="1"/>
    <col min="14089" max="14248" width="11.7109375" style="36" customWidth="1"/>
    <col min="14249" max="14336" width="9.140625" style="36"/>
    <col min="14337" max="14337" width="61.140625" style="36" customWidth="1"/>
    <col min="14338" max="14338" width="13.85546875" style="36" customWidth="1"/>
    <col min="14339" max="14339" width="12.5703125" style="36" bestFit="1" customWidth="1"/>
    <col min="14340" max="14340" width="13.42578125" style="36" bestFit="1" customWidth="1"/>
    <col min="14341" max="14341" width="13" style="36" bestFit="1" customWidth="1"/>
    <col min="14342" max="14344" width="13.42578125" style="36" bestFit="1" customWidth="1"/>
    <col min="14345" max="14504" width="11.7109375" style="36" customWidth="1"/>
    <col min="14505" max="14592" width="9.140625" style="36"/>
    <col min="14593" max="14593" width="61.140625" style="36" customWidth="1"/>
    <col min="14594" max="14594" width="13.85546875" style="36" customWidth="1"/>
    <col min="14595" max="14595" width="12.5703125" style="36" bestFit="1" customWidth="1"/>
    <col min="14596" max="14596" width="13.42578125" style="36" bestFit="1" customWidth="1"/>
    <col min="14597" max="14597" width="13" style="36" bestFit="1" customWidth="1"/>
    <col min="14598" max="14600" width="13.42578125" style="36" bestFit="1" customWidth="1"/>
    <col min="14601" max="14760" width="11.7109375" style="36" customWidth="1"/>
    <col min="14761" max="14848" width="9.140625" style="36"/>
    <col min="14849" max="14849" width="61.140625" style="36" customWidth="1"/>
    <col min="14850" max="14850" width="13.85546875" style="36" customWidth="1"/>
    <col min="14851" max="14851" width="12.5703125" style="36" bestFit="1" customWidth="1"/>
    <col min="14852" max="14852" width="13.42578125" style="36" bestFit="1" customWidth="1"/>
    <col min="14853" max="14853" width="13" style="36" bestFit="1" customWidth="1"/>
    <col min="14854" max="14856" width="13.42578125" style="36" bestFit="1" customWidth="1"/>
    <col min="14857" max="15016" width="11.7109375" style="36" customWidth="1"/>
    <col min="15017" max="15104" width="9.140625" style="36"/>
    <col min="15105" max="15105" width="61.140625" style="36" customWidth="1"/>
    <col min="15106" max="15106" width="13.85546875" style="36" customWidth="1"/>
    <col min="15107" max="15107" width="12.5703125" style="36" bestFit="1" customWidth="1"/>
    <col min="15108" max="15108" width="13.42578125" style="36" bestFit="1" customWidth="1"/>
    <col min="15109" max="15109" width="13" style="36" bestFit="1" customWidth="1"/>
    <col min="15110" max="15112" width="13.42578125" style="36" bestFit="1" customWidth="1"/>
    <col min="15113" max="15272" width="11.7109375" style="36" customWidth="1"/>
    <col min="15273" max="15360" width="9.140625" style="36"/>
    <col min="15361" max="15361" width="61.140625" style="36" customWidth="1"/>
    <col min="15362" max="15362" width="13.85546875" style="36" customWidth="1"/>
    <col min="15363" max="15363" width="12.5703125" style="36" bestFit="1" customWidth="1"/>
    <col min="15364" max="15364" width="13.42578125" style="36" bestFit="1" customWidth="1"/>
    <col min="15365" max="15365" width="13" style="36" bestFit="1" customWidth="1"/>
    <col min="15366" max="15368" width="13.42578125" style="36" bestFit="1" customWidth="1"/>
    <col min="15369" max="15528" width="11.7109375" style="36" customWidth="1"/>
    <col min="15529" max="15616" width="9.140625" style="36"/>
    <col min="15617" max="15617" width="61.140625" style="36" customWidth="1"/>
    <col min="15618" max="15618" width="13.85546875" style="36" customWidth="1"/>
    <col min="15619" max="15619" width="12.5703125" style="36" bestFit="1" customWidth="1"/>
    <col min="15620" max="15620" width="13.42578125" style="36" bestFit="1" customWidth="1"/>
    <col min="15621" max="15621" width="13" style="36" bestFit="1" customWidth="1"/>
    <col min="15622" max="15624" width="13.42578125" style="36" bestFit="1" customWidth="1"/>
    <col min="15625" max="15784" width="11.7109375" style="36" customWidth="1"/>
    <col min="15785" max="15872" width="9.140625" style="36"/>
    <col min="15873" max="15873" width="61.140625" style="36" customWidth="1"/>
    <col min="15874" max="15874" width="13.85546875" style="36" customWidth="1"/>
    <col min="15875" max="15875" width="12.5703125" style="36" bestFit="1" customWidth="1"/>
    <col min="15876" max="15876" width="13.42578125" style="36" bestFit="1" customWidth="1"/>
    <col min="15877" max="15877" width="13" style="36" bestFit="1" customWidth="1"/>
    <col min="15878" max="15880" width="13.42578125" style="36" bestFit="1" customWidth="1"/>
    <col min="15881" max="16040" width="11.7109375" style="36" customWidth="1"/>
    <col min="16041" max="16128" width="9.140625" style="36"/>
    <col min="16129" max="16129" width="61.140625" style="36" customWidth="1"/>
    <col min="16130" max="16130" width="13.85546875" style="36" customWidth="1"/>
    <col min="16131" max="16131" width="12.5703125" style="36" bestFit="1" customWidth="1"/>
    <col min="16132" max="16132" width="13.42578125" style="36" bestFit="1" customWidth="1"/>
    <col min="16133" max="16133" width="13" style="36" bestFit="1" customWidth="1"/>
    <col min="16134" max="16136" width="13.42578125" style="36" bestFit="1" customWidth="1"/>
    <col min="16137" max="16296" width="11.7109375" style="36" customWidth="1"/>
    <col min="16297" max="16384" width="9.140625" style="36"/>
  </cols>
  <sheetData>
    <row r="1" spans="1:168">
      <c r="A1" s="35" t="s">
        <v>31</v>
      </c>
    </row>
    <row r="3" spans="1:168">
      <c r="B3" s="37">
        <v>37926</v>
      </c>
      <c r="C3" s="37">
        <v>37956</v>
      </c>
      <c r="D3" s="37">
        <v>37987</v>
      </c>
      <c r="E3" s="37">
        <v>38018</v>
      </c>
      <c r="F3" s="37">
        <v>38047</v>
      </c>
      <c r="G3" s="37">
        <v>38078</v>
      </c>
      <c r="H3" s="37">
        <v>38108</v>
      </c>
      <c r="I3" s="37">
        <v>38139</v>
      </c>
      <c r="J3" s="37">
        <v>38169</v>
      </c>
      <c r="K3" s="37">
        <v>38200</v>
      </c>
      <c r="L3" s="37">
        <v>38231</v>
      </c>
      <c r="M3" s="37">
        <v>38261</v>
      </c>
      <c r="N3" s="37">
        <v>38292</v>
      </c>
      <c r="O3" s="37">
        <v>38322</v>
      </c>
      <c r="P3" s="37">
        <v>38353</v>
      </c>
      <c r="Q3" s="37">
        <v>38384</v>
      </c>
      <c r="R3" s="37">
        <v>38412</v>
      </c>
      <c r="S3" s="37">
        <v>38443</v>
      </c>
      <c r="T3" s="37">
        <v>38473</v>
      </c>
      <c r="U3" s="37">
        <v>38504</v>
      </c>
      <c r="V3" s="37">
        <v>38534</v>
      </c>
      <c r="W3" s="37">
        <v>38565</v>
      </c>
      <c r="X3" s="37">
        <v>38596</v>
      </c>
      <c r="Y3" s="37">
        <v>38626</v>
      </c>
      <c r="Z3" s="37">
        <v>38657</v>
      </c>
      <c r="AA3" s="37">
        <v>38687</v>
      </c>
      <c r="AB3" s="37">
        <v>38718</v>
      </c>
      <c r="AC3" s="37">
        <v>38749</v>
      </c>
      <c r="AD3" s="37">
        <v>38777</v>
      </c>
      <c r="AE3" s="37">
        <v>38808</v>
      </c>
      <c r="AF3" s="37">
        <v>38838</v>
      </c>
      <c r="AG3" s="37">
        <v>38869</v>
      </c>
      <c r="AH3" s="37">
        <v>38899</v>
      </c>
      <c r="AI3" s="37">
        <v>38930</v>
      </c>
      <c r="AJ3" s="37">
        <v>38961</v>
      </c>
      <c r="AK3" s="37">
        <v>38991</v>
      </c>
      <c r="AL3" s="37">
        <v>39022</v>
      </c>
      <c r="AM3" s="37">
        <v>39052</v>
      </c>
      <c r="AN3" s="37">
        <v>39083</v>
      </c>
      <c r="AO3" s="37">
        <v>39114</v>
      </c>
      <c r="AP3" s="37">
        <v>39142</v>
      </c>
      <c r="AQ3" s="37">
        <v>39173</v>
      </c>
      <c r="AR3" s="37">
        <v>39203</v>
      </c>
      <c r="AS3" s="37">
        <v>39234</v>
      </c>
      <c r="AT3" s="37">
        <v>39264</v>
      </c>
      <c r="AU3" s="37">
        <v>39295</v>
      </c>
      <c r="AV3" s="37">
        <v>39326</v>
      </c>
      <c r="AW3" s="37">
        <v>39356</v>
      </c>
      <c r="AX3" s="37">
        <v>39387</v>
      </c>
      <c r="AY3" s="37">
        <v>39417</v>
      </c>
      <c r="AZ3" s="37">
        <v>39448</v>
      </c>
      <c r="BA3" s="37">
        <v>39479</v>
      </c>
      <c r="BB3" s="37">
        <v>39508</v>
      </c>
      <c r="BC3" s="37">
        <v>39539</v>
      </c>
      <c r="BD3" s="37">
        <v>39569</v>
      </c>
      <c r="BE3" s="37">
        <v>39600</v>
      </c>
      <c r="BF3" s="37">
        <v>39630</v>
      </c>
      <c r="BG3" s="37">
        <v>39661</v>
      </c>
      <c r="BH3" s="37">
        <v>39692</v>
      </c>
      <c r="BI3" s="37">
        <v>39722</v>
      </c>
      <c r="BJ3" s="37">
        <v>39753</v>
      </c>
      <c r="BK3" s="37">
        <v>39783</v>
      </c>
      <c r="BL3" s="37">
        <v>39814</v>
      </c>
      <c r="BM3" s="37">
        <v>39845</v>
      </c>
      <c r="BN3" s="37">
        <v>39873</v>
      </c>
      <c r="BO3" s="37">
        <v>39904</v>
      </c>
      <c r="BP3" s="37">
        <v>39934</v>
      </c>
      <c r="BQ3" s="37">
        <v>39965</v>
      </c>
      <c r="BR3" s="37">
        <v>39995</v>
      </c>
      <c r="BS3" s="37">
        <v>40026</v>
      </c>
      <c r="BT3" s="37">
        <v>40057</v>
      </c>
      <c r="BU3" s="37">
        <v>40087</v>
      </c>
      <c r="BV3" s="37">
        <v>40118</v>
      </c>
      <c r="BW3" s="37">
        <v>40148</v>
      </c>
      <c r="BX3" s="37">
        <v>40179</v>
      </c>
      <c r="BY3" s="37">
        <v>40210</v>
      </c>
      <c r="BZ3" s="37">
        <v>40238</v>
      </c>
      <c r="CA3" s="37">
        <v>40269</v>
      </c>
      <c r="CB3" s="37">
        <v>40299</v>
      </c>
      <c r="CC3" s="37">
        <v>40330</v>
      </c>
      <c r="CD3" s="37">
        <v>40360</v>
      </c>
      <c r="CE3" s="37">
        <v>40391</v>
      </c>
      <c r="CF3" s="37">
        <v>40422</v>
      </c>
      <c r="CG3" s="37">
        <v>40452</v>
      </c>
      <c r="CH3" s="37">
        <v>40483</v>
      </c>
      <c r="CI3" s="37">
        <v>40513</v>
      </c>
      <c r="CJ3" s="37">
        <v>40544</v>
      </c>
      <c r="CK3" s="37">
        <v>40575</v>
      </c>
      <c r="CL3" s="37">
        <v>40603</v>
      </c>
      <c r="CM3" s="37">
        <v>40634</v>
      </c>
      <c r="CN3" s="37">
        <v>40664</v>
      </c>
      <c r="CO3" s="37">
        <v>40695</v>
      </c>
      <c r="CP3" s="37">
        <v>40725</v>
      </c>
      <c r="CQ3" s="37">
        <v>40756</v>
      </c>
      <c r="CR3" s="37">
        <v>40787</v>
      </c>
      <c r="CS3" s="37">
        <v>40817</v>
      </c>
      <c r="CT3" s="37">
        <v>40848</v>
      </c>
      <c r="CU3" s="37">
        <v>40878</v>
      </c>
      <c r="CV3" s="37">
        <v>40909</v>
      </c>
      <c r="CW3" s="37">
        <v>40940</v>
      </c>
      <c r="CX3" s="37">
        <v>40969</v>
      </c>
      <c r="CY3" s="37">
        <v>41000</v>
      </c>
      <c r="CZ3" s="37">
        <v>41030</v>
      </c>
      <c r="DA3" s="37">
        <v>41061</v>
      </c>
      <c r="DB3" s="37">
        <v>41091</v>
      </c>
      <c r="DC3" s="37">
        <v>41122</v>
      </c>
      <c r="DD3" s="37">
        <v>41153</v>
      </c>
      <c r="DE3" s="37">
        <v>41183</v>
      </c>
      <c r="DF3" s="37">
        <v>41214</v>
      </c>
      <c r="DG3" s="37">
        <v>41244</v>
      </c>
      <c r="DH3" s="37">
        <v>41275</v>
      </c>
      <c r="DI3" s="37">
        <v>41306</v>
      </c>
      <c r="DJ3" s="37">
        <v>41334</v>
      </c>
      <c r="DK3" s="37">
        <v>41365</v>
      </c>
      <c r="DL3" s="37">
        <v>41395</v>
      </c>
      <c r="DM3" s="37">
        <v>41426</v>
      </c>
      <c r="DN3" s="37">
        <v>41456</v>
      </c>
      <c r="DO3" s="37">
        <v>41487</v>
      </c>
      <c r="DP3" s="37">
        <v>41518</v>
      </c>
      <c r="DQ3" s="37">
        <v>41548</v>
      </c>
      <c r="DR3" s="37">
        <v>41579</v>
      </c>
      <c r="DS3" s="37">
        <v>41609</v>
      </c>
      <c r="DT3" s="37">
        <v>41640</v>
      </c>
      <c r="DU3" s="37">
        <v>41671</v>
      </c>
      <c r="DV3" s="37">
        <v>41699</v>
      </c>
      <c r="DW3" s="37">
        <v>41730</v>
      </c>
      <c r="DX3" s="37">
        <v>41760</v>
      </c>
      <c r="DY3" s="37">
        <v>41791</v>
      </c>
      <c r="DZ3" s="37">
        <v>41821</v>
      </c>
      <c r="EA3" s="37">
        <v>41852</v>
      </c>
      <c r="EB3" s="37">
        <v>41883</v>
      </c>
      <c r="EC3" s="37">
        <v>41913</v>
      </c>
      <c r="ED3" s="37">
        <v>41944</v>
      </c>
      <c r="EE3" s="37">
        <v>41974</v>
      </c>
      <c r="EF3" s="37">
        <v>42005</v>
      </c>
      <c r="EG3" s="37">
        <v>42036</v>
      </c>
      <c r="EH3" s="37">
        <v>42064</v>
      </c>
      <c r="EI3" s="37">
        <v>42095</v>
      </c>
      <c r="EJ3" s="37">
        <v>42125</v>
      </c>
      <c r="EK3" s="37">
        <v>42156</v>
      </c>
      <c r="EL3" s="37">
        <v>42186</v>
      </c>
      <c r="EM3" s="37">
        <v>42217</v>
      </c>
      <c r="EN3" s="37">
        <v>42248</v>
      </c>
      <c r="EO3" s="37">
        <v>42278</v>
      </c>
      <c r="EP3" s="37">
        <v>42309</v>
      </c>
      <c r="EQ3" s="37">
        <v>42339</v>
      </c>
      <c r="ER3" s="37">
        <v>42370</v>
      </c>
      <c r="ES3" s="37">
        <v>42401</v>
      </c>
      <c r="ET3" s="37">
        <v>42430</v>
      </c>
      <c r="EU3" s="37">
        <v>42461</v>
      </c>
      <c r="EV3" s="37">
        <v>42491</v>
      </c>
      <c r="EW3" s="37">
        <v>42522</v>
      </c>
      <c r="EX3" s="37">
        <v>42552</v>
      </c>
      <c r="EY3" s="37">
        <v>42583</v>
      </c>
      <c r="EZ3" s="37">
        <v>42614</v>
      </c>
      <c r="FA3" s="37">
        <v>42644</v>
      </c>
      <c r="FB3" s="37">
        <v>42675</v>
      </c>
      <c r="FC3" s="37">
        <v>42705</v>
      </c>
      <c r="FD3" s="37">
        <v>42736</v>
      </c>
      <c r="FE3" s="37">
        <v>42767</v>
      </c>
      <c r="FF3" s="37">
        <v>42795</v>
      </c>
      <c r="FG3" s="37">
        <v>42826</v>
      </c>
      <c r="FH3" s="37">
        <v>42856</v>
      </c>
      <c r="FI3" s="37">
        <v>42887</v>
      </c>
      <c r="FJ3" s="37">
        <v>42917</v>
      </c>
      <c r="FK3" s="37">
        <v>42948</v>
      </c>
      <c r="FL3" s="37">
        <v>42979</v>
      </c>
    </row>
    <row r="4" spans="1:168">
      <c r="A4" s="38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</row>
    <row r="5" spans="1:168">
      <c r="A5" s="35" t="s">
        <v>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</row>
    <row r="6" spans="1:168">
      <c r="A6" s="36" t="s">
        <v>34</v>
      </c>
      <c r="B6" s="40">
        <v>1.0640000000000001</v>
      </c>
      <c r="C6" s="40">
        <v>1.0649999999999999</v>
      </c>
      <c r="D6" s="40">
        <v>1.0740000000000001</v>
      </c>
      <c r="E6" s="40">
        <v>1.075</v>
      </c>
      <c r="F6" s="40">
        <v>1.0760000000000001</v>
      </c>
      <c r="G6" s="40">
        <v>1.073</v>
      </c>
      <c r="H6" s="40">
        <v>1.0680000000000001</v>
      </c>
      <c r="I6" s="40">
        <v>1.091</v>
      </c>
      <c r="J6" s="40">
        <v>1.1000000000000001</v>
      </c>
      <c r="K6" s="40">
        <v>1.0920000000000001</v>
      </c>
      <c r="L6" s="40">
        <v>1.095</v>
      </c>
      <c r="M6" s="40">
        <v>1.0860000000000001</v>
      </c>
      <c r="N6" s="40">
        <v>1.081</v>
      </c>
      <c r="O6" s="40">
        <v>1.085</v>
      </c>
      <c r="P6" s="40">
        <v>1.0880000000000001</v>
      </c>
      <c r="Q6" s="40">
        <v>1.091</v>
      </c>
      <c r="R6" s="40">
        <v>1.0940000000000001</v>
      </c>
      <c r="S6" s="40">
        <v>1.089</v>
      </c>
      <c r="T6" s="40">
        <v>1.0880000000000001</v>
      </c>
      <c r="U6" s="40">
        <v>1.1180000000000001</v>
      </c>
      <c r="V6" s="40">
        <v>1.121</v>
      </c>
      <c r="W6" s="40">
        <v>1.1200000000000001</v>
      </c>
      <c r="X6" s="40">
        <v>1.19</v>
      </c>
      <c r="Y6" s="40">
        <v>1.194</v>
      </c>
      <c r="Z6" s="40">
        <v>1.1950000000000001</v>
      </c>
      <c r="AA6" s="40">
        <v>1.2090000000000001</v>
      </c>
      <c r="AB6" s="40">
        <v>1.2190000000000001</v>
      </c>
      <c r="AC6" s="40">
        <v>1.2230000000000001</v>
      </c>
      <c r="AD6" s="40">
        <v>1.2430000000000001</v>
      </c>
      <c r="AE6" s="40">
        <v>1.2589999999999999</v>
      </c>
      <c r="AF6" s="40">
        <v>1.258</v>
      </c>
      <c r="AG6" s="40">
        <v>1.258</v>
      </c>
      <c r="AH6" s="40">
        <v>1.236</v>
      </c>
      <c r="AI6" s="40">
        <v>1.266</v>
      </c>
      <c r="AJ6" s="40">
        <v>1.266</v>
      </c>
      <c r="AK6" s="40">
        <v>1.264</v>
      </c>
      <c r="AL6" s="40">
        <v>1.262</v>
      </c>
      <c r="AM6" s="40">
        <v>1.2609999999999999</v>
      </c>
      <c r="AN6" s="40">
        <v>1.2569999999999999</v>
      </c>
      <c r="AO6" s="40">
        <v>1.256</v>
      </c>
      <c r="AP6" s="40">
        <v>1.2529999999999999</v>
      </c>
      <c r="AQ6" s="40">
        <v>1.2529999999999999</v>
      </c>
      <c r="AR6" s="40">
        <v>1.323</v>
      </c>
      <c r="AS6" s="40">
        <v>1.335</v>
      </c>
      <c r="AT6" s="40">
        <v>1.3280000000000001</v>
      </c>
      <c r="AU6" s="40">
        <v>1.337</v>
      </c>
      <c r="AV6" s="40">
        <v>1.35</v>
      </c>
      <c r="AW6" s="40">
        <v>1.359</v>
      </c>
      <c r="AX6" s="40">
        <v>1.3540000000000001</v>
      </c>
      <c r="AY6" s="40">
        <v>1.36</v>
      </c>
      <c r="AZ6" s="40">
        <v>1.42</v>
      </c>
      <c r="BA6" s="40">
        <v>1.4339999999999999</v>
      </c>
      <c r="BB6" s="40">
        <v>1.4390000000000001</v>
      </c>
      <c r="BC6" s="40">
        <v>1.4370000000000001</v>
      </c>
      <c r="BD6" s="40">
        <v>1.472</v>
      </c>
      <c r="BE6" s="40">
        <v>1.5509999999999999</v>
      </c>
      <c r="BF6" s="40">
        <v>1.603</v>
      </c>
      <c r="BG6" s="40">
        <v>1.643</v>
      </c>
      <c r="BH6" s="40">
        <v>1.651</v>
      </c>
      <c r="BI6" s="40">
        <v>1.651</v>
      </c>
      <c r="BJ6" s="40">
        <v>1.675</v>
      </c>
      <c r="BK6" s="40">
        <v>1.72</v>
      </c>
      <c r="BL6" s="40">
        <v>1.776</v>
      </c>
      <c r="BM6" s="40">
        <v>1.742</v>
      </c>
      <c r="BN6" s="40">
        <v>1.724</v>
      </c>
      <c r="BO6" s="40">
        <v>1.6970000000000001</v>
      </c>
      <c r="BP6" s="40">
        <v>1.6659999999999999</v>
      </c>
      <c r="BQ6" s="40">
        <v>1.607</v>
      </c>
      <c r="BR6" s="40">
        <v>1.583</v>
      </c>
      <c r="BS6" s="40">
        <v>1.581</v>
      </c>
      <c r="BT6" s="40">
        <v>1.5329999999999999</v>
      </c>
      <c r="BU6" s="40">
        <v>1.575</v>
      </c>
      <c r="BV6" s="40">
        <v>1.587</v>
      </c>
      <c r="BW6" s="40">
        <v>1.5980000000000001</v>
      </c>
      <c r="BX6" s="40">
        <v>1.583</v>
      </c>
      <c r="BY6" s="40">
        <v>1.5960000000000001</v>
      </c>
      <c r="BZ6" s="40">
        <v>1.593</v>
      </c>
      <c r="CA6" s="40">
        <v>1.5860000000000001</v>
      </c>
      <c r="CB6" s="40">
        <v>1.6160000000000001</v>
      </c>
      <c r="CC6" s="40">
        <v>1.617</v>
      </c>
      <c r="CD6" s="40">
        <v>1.62</v>
      </c>
      <c r="CE6" s="40">
        <v>1.623</v>
      </c>
      <c r="CF6" s="40">
        <v>1.623</v>
      </c>
      <c r="CG6" s="40">
        <v>1.617</v>
      </c>
      <c r="CH6" s="40">
        <v>1.617</v>
      </c>
      <c r="CI6" s="40">
        <v>1.5820000000000001</v>
      </c>
      <c r="CJ6" s="40">
        <v>1.552</v>
      </c>
      <c r="CK6" s="40">
        <v>1.5549999999999999</v>
      </c>
      <c r="CL6" s="40">
        <v>1.5660000000000001</v>
      </c>
      <c r="CM6" s="40">
        <v>1.6020000000000001</v>
      </c>
      <c r="CN6" s="40">
        <v>1.627</v>
      </c>
      <c r="CO6" s="40">
        <v>1.631</v>
      </c>
      <c r="CP6" s="40">
        <v>1.6180000000000001</v>
      </c>
      <c r="CQ6" s="40">
        <v>1.617</v>
      </c>
      <c r="CR6" s="40">
        <v>1.611</v>
      </c>
      <c r="CS6" s="40">
        <v>1.6140000000000001</v>
      </c>
      <c r="CT6" s="40">
        <v>1.61</v>
      </c>
      <c r="CU6" s="40">
        <v>1.623</v>
      </c>
      <c r="CV6" s="40">
        <v>1.6319999999999999</v>
      </c>
      <c r="CW6" s="40">
        <v>1.635</v>
      </c>
      <c r="CX6" s="40">
        <v>1.6339999999999999</v>
      </c>
      <c r="CY6" s="40">
        <v>1.694</v>
      </c>
      <c r="CZ6" s="40">
        <v>1.7110000000000001</v>
      </c>
      <c r="DA6" s="40">
        <v>1.726</v>
      </c>
      <c r="DB6" s="40">
        <v>1.734</v>
      </c>
      <c r="DC6" s="40">
        <v>1.7390000000000001</v>
      </c>
      <c r="DD6" s="40">
        <v>1.74</v>
      </c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</row>
    <row r="7" spans="1:168">
      <c r="A7" s="42" t="s">
        <v>35</v>
      </c>
      <c r="B7" s="43">
        <f t="shared" ref="B7:BM7" si="0">B6/$B$13</f>
        <v>0.85120000000000007</v>
      </c>
      <c r="C7" s="43">
        <f t="shared" si="0"/>
        <v>0.85199999999999998</v>
      </c>
      <c r="D7" s="43">
        <f t="shared" si="0"/>
        <v>0.85920000000000007</v>
      </c>
      <c r="E7" s="43">
        <f t="shared" si="0"/>
        <v>0.86</v>
      </c>
      <c r="F7" s="43">
        <f t="shared" si="0"/>
        <v>0.86080000000000001</v>
      </c>
      <c r="G7" s="43">
        <f t="shared" si="0"/>
        <v>0.85839999999999994</v>
      </c>
      <c r="H7" s="43">
        <f t="shared" si="0"/>
        <v>0.85440000000000005</v>
      </c>
      <c r="I7" s="43">
        <f t="shared" si="0"/>
        <v>0.87280000000000002</v>
      </c>
      <c r="J7" s="43">
        <f t="shared" si="0"/>
        <v>0.88000000000000012</v>
      </c>
      <c r="K7" s="43">
        <f t="shared" si="0"/>
        <v>0.87360000000000004</v>
      </c>
      <c r="L7" s="43">
        <f t="shared" si="0"/>
        <v>0.876</v>
      </c>
      <c r="M7" s="43">
        <f t="shared" si="0"/>
        <v>0.86880000000000002</v>
      </c>
      <c r="N7" s="43">
        <f t="shared" si="0"/>
        <v>0.86480000000000001</v>
      </c>
      <c r="O7" s="43">
        <f t="shared" si="0"/>
        <v>0.86799999999999999</v>
      </c>
      <c r="P7" s="43">
        <f t="shared" si="0"/>
        <v>0.87040000000000006</v>
      </c>
      <c r="Q7" s="43">
        <f t="shared" si="0"/>
        <v>0.87280000000000002</v>
      </c>
      <c r="R7" s="43">
        <f t="shared" si="0"/>
        <v>0.87520000000000009</v>
      </c>
      <c r="S7" s="43">
        <f t="shared" si="0"/>
        <v>0.87119999999999997</v>
      </c>
      <c r="T7" s="43">
        <f t="shared" si="0"/>
        <v>0.87040000000000006</v>
      </c>
      <c r="U7" s="43">
        <f t="shared" si="0"/>
        <v>0.89440000000000008</v>
      </c>
      <c r="V7" s="43">
        <f t="shared" si="0"/>
        <v>0.89680000000000004</v>
      </c>
      <c r="W7" s="43">
        <f t="shared" si="0"/>
        <v>0.89600000000000013</v>
      </c>
      <c r="X7" s="43">
        <f t="shared" si="0"/>
        <v>0.95199999999999996</v>
      </c>
      <c r="Y7" s="43">
        <f t="shared" si="0"/>
        <v>0.95519999999999994</v>
      </c>
      <c r="Z7" s="43">
        <f t="shared" si="0"/>
        <v>0.95600000000000007</v>
      </c>
      <c r="AA7" s="43">
        <f t="shared" si="0"/>
        <v>0.96720000000000006</v>
      </c>
      <c r="AB7" s="43">
        <f t="shared" si="0"/>
        <v>0.97520000000000007</v>
      </c>
      <c r="AC7" s="43">
        <f t="shared" si="0"/>
        <v>0.97840000000000005</v>
      </c>
      <c r="AD7" s="43">
        <f t="shared" si="0"/>
        <v>0.99440000000000006</v>
      </c>
      <c r="AE7" s="43">
        <f t="shared" si="0"/>
        <v>1.0071999999999999</v>
      </c>
      <c r="AF7" s="43">
        <f t="shared" si="0"/>
        <v>1.0064</v>
      </c>
      <c r="AG7" s="43">
        <f t="shared" si="0"/>
        <v>1.0064</v>
      </c>
      <c r="AH7" s="43">
        <f t="shared" si="0"/>
        <v>0.98880000000000001</v>
      </c>
      <c r="AI7" s="43">
        <f t="shared" si="0"/>
        <v>1.0127999999999999</v>
      </c>
      <c r="AJ7" s="43">
        <f t="shared" si="0"/>
        <v>1.0127999999999999</v>
      </c>
      <c r="AK7" s="43">
        <f t="shared" si="0"/>
        <v>1.0112000000000001</v>
      </c>
      <c r="AL7" s="43">
        <f t="shared" si="0"/>
        <v>1.0096000000000001</v>
      </c>
      <c r="AM7" s="43">
        <f t="shared" si="0"/>
        <v>1.0087999999999999</v>
      </c>
      <c r="AN7" s="43">
        <f t="shared" si="0"/>
        <v>1.0055999999999998</v>
      </c>
      <c r="AO7" s="43">
        <f t="shared" si="0"/>
        <v>1.0047999999999999</v>
      </c>
      <c r="AP7" s="43">
        <f t="shared" si="0"/>
        <v>1.0024</v>
      </c>
      <c r="AQ7" s="43">
        <f t="shared" si="0"/>
        <v>1.0024</v>
      </c>
      <c r="AR7" s="43">
        <f t="shared" si="0"/>
        <v>1.0584</v>
      </c>
      <c r="AS7" s="43">
        <f t="shared" si="0"/>
        <v>1.0680000000000001</v>
      </c>
      <c r="AT7" s="43">
        <f t="shared" si="0"/>
        <v>1.0624</v>
      </c>
      <c r="AU7" s="43">
        <f t="shared" si="0"/>
        <v>1.0695999999999999</v>
      </c>
      <c r="AV7" s="43">
        <f t="shared" si="0"/>
        <v>1.08</v>
      </c>
      <c r="AW7" s="43">
        <f t="shared" si="0"/>
        <v>1.0871999999999999</v>
      </c>
      <c r="AX7" s="43">
        <f t="shared" si="0"/>
        <v>1.0832000000000002</v>
      </c>
      <c r="AY7" s="43">
        <f t="shared" si="0"/>
        <v>1.0880000000000001</v>
      </c>
      <c r="AZ7" s="43">
        <f t="shared" si="0"/>
        <v>1.1359999999999999</v>
      </c>
      <c r="BA7" s="43">
        <f t="shared" si="0"/>
        <v>1.1472</v>
      </c>
      <c r="BB7" s="43">
        <f t="shared" si="0"/>
        <v>1.1512</v>
      </c>
      <c r="BC7" s="43">
        <f t="shared" si="0"/>
        <v>1.1496</v>
      </c>
      <c r="BD7" s="43">
        <f t="shared" si="0"/>
        <v>1.1776</v>
      </c>
      <c r="BE7" s="43">
        <f t="shared" si="0"/>
        <v>1.2407999999999999</v>
      </c>
      <c r="BF7" s="43">
        <f t="shared" si="0"/>
        <v>1.2824</v>
      </c>
      <c r="BG7" s="43">
        <f t="shared" si="0"/>
        <v>1.3144</v>
      </c>
      <c r="BH7" s="43">
        <f t="shared" si="0"/>
        <v>1.3208</v>
      </c>
      <c r="BI7" s="43">
        <f t="shared" si="0"/>
        <v>1.3208</v>
      </c>
      <c r="BJ7" s="43">
        <f t="shared" si="0"/>
        <v>1.34</v>
      </c>
      <c r="BK7" s="43">
        <f t="shared" si="0"/>
        <v>1.3759999999999999</v>
      </c>
      <c r="BL7" s="43">
        <f t="shared" si="0"/>
        <v>1.4208000000000001</v>
      </c>
      <c r="BM7" s="43">
        <f t="shared" si="0"/>
        <v>1.3935999999999999</v>
      </c>
      <c r="BN7" s="43">
        <f t="shared" ref="BN7:DD7" si="1">BN6/$B$13</f>
        <v>1.3792</v>
      </c>
      <c r="BO7" s="43">
        <f t="shared" si="1"/>
        <v>1.3576000000000001</v>
      </c>
      <c r="BP7" s="43">
        <f t="shared" si="1"/>
        <v>1.3328</v>
      </c>
      <c r="BQ7" s="43">
        <f t="shared" si="1"/>
        <v>1.2856000000000001</v>
      </c>
      <c r="BR7" s="43">
        <f t="shared" si="1"/>
        <v>1.2664</v>
      </c>
      <c r="BS7" s="43">
        <f t="shared" si="1"/>
        <v>1.2647999999999999</v>
      </c>
      <c r="BT7" s="43">
        <f t="shared" si="1"/>
        <v>1.2263999999999999</v>
      </c>
      <c r="BU7" s="43">
        <f t="shared" si="1"/>
        <v>1.26</v>
      </c>
      <c r="BV7" s="43">
        <f t="shared" si="1"/>
        <v>1.2696000000000001</v>
      </c>
      <c r="BW7" s="43">
        <f t="shared" si="1"/>
        <v>1.2784</v>
      </c>
      <c r="BX7" s="43">
        <f t="shared" si="1"/>
        <v>1.2664</v>
      </c>
      <c r="BY7" s="43">
        <f t="shared" si="1"/>
        <v>1.2768000000000002</v>
      </c>
      <c r="BZ7" s="43">
        <f t="shared" si="1"/>
        <v>1.2744</v>
      </c>
      <c r="CA7" s="43">
        <f t="shared" si="1"/>
        <v>1.2688000000000001</v>
      </c>
      <c r="CB7" s="43">
        <f t="shared" si="1"/>
        <v>1.2928000000000002</v>
      </c>
      <c r="CC7" s="43">
        <f t="shared" si="1"/>
        <v>1.2936000000000001</v>
      </c>
      <c r="CD7" s="43">
        <f t="shared" si="1"/>
        <v>1.296</v>
      </c>
      <c r="CE7" s="43">
        <f t="shared" si="1"/>
        <v>1.2984</v>
      </c>
      <c r="CF7" s="43">
        <f t="shared" si="1"/>
        <v>1.2984</v>
      </c>
      <c r="CG7" s="43">
        <f t="shared" si="1"/>
        <v>1.2936000000000001</v>
      </c>
      <c r="CH7" s="43">
        <f t="shared" si="1"/>
        <v>1.2936000000000001</v>
      </c>
      <c r="CI7" s="43">
        <f t="shared" si="1"/>
        <v>1.2656000000000001</v>
      </c>
      <c r="CJ7" s="43">
        <f t="shared" si="1"/>
        <v>1.2416</v>
      </c>
      <c r="CK7" s="43">
        <f t="shared" si="1"/>
        <v>1.244</v>
      </c>
      <c r="CL7" s="43">
        <f t="shared" si="1"/>
        <v>1.2528000000000001</v>
      </c>
      <c r="CM7" s="43">
        <f t="shared" si="1"/>
        <v>1.2816000000000001</v>
      </c>
      <c r="CN7" s="43">
        <f t="shared" si="1"/>
        <v>1.3016000000000001</v>
      </c>
      <c r="CO7" s="43">
        <f t="shared" si="1"/>
        <v>1.3048</v>
      </c>
      <c r="CP7" s="43">
        <f t="shared" si="1"/>
        <v>1.2944</v>
      </c>
      <c r="CQ7" s="43">
        <f t="shared" si="1"/>
        <v>1.2936000000000001</v>
      </c>
      <c r="CR7" s="43">
        <f t="shared" si="1"/>
        <v>1.2887999999999999</v>
      </c>
      <c r="CS7" s="43">
        <f t="shared" si="1"/>
        <v>1.2912000000000001</v>
      </c>
      <c r="CT7" s="43">
        <f t="shared" si="1"/>
        <v>1.288</v>
      </c>
      <c r="CU7" s="43">
        <f t="shared" si="1"/>
        <v>1.2984</v>
      </c>
      <c r="CV7" s="43">
        <f t="shared" si="1"/>
        <v>1.3055999999999999</v>
      </c>
      <c r="CW7" s="43">
        <f t="shared" si="1"/>
        <v>1.3080000000000001</v>
      </c>
      <c r="CX7" s="43">
        <f t="shared" si="1"/>
        <v>1.3071999999999999</v>
      </c>
      <c r="CY7" s="43">
        <f t="shared" si="1"/>
        <v>1.3552</v>
      </c>
      <c r="CZ7" s="43">
        <f t="shared" si="1"/>
        <v>1.3688</v>
      </c>
      <c r="DA7" s="43">
        <f t="shared" si="1"/>
        <v>1.3808</v>
      </c>
      <c r="DB7" s="43">
        <f t="shared" si="1"/>
        <v>1.3872</v>
      </c>
      <c r="DC7" s="43">
        <f t="shared" si="1"/>
        <v>1.3912</v>
      </c>
      <c r="DD7" s="43">
        <f t="shared" si="1"/>
        <v>1.3919999999999999</v>
      </c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</row>
    <row r="8" spans="1:168">
      <c r="A8" s="36" t="s">
        <v>36</v>
      </c>
      <c r="B8" s="40">
        <v>1.9930000000000001</v>
      </c>
      <c r="C8" s="40">
        <v>1.998</v>
      </c>
      <c r="D8" s="40">
        <v>2.0070000000000001</v>
      </c>
      <c r="E8" s="40">
        <v>2.0030000000000001</v>
      </c>
      <c r="F8" s="40">
        <v>1.9810000000000001</v>
      </c>
      <c r="G8" s="40">
        <v>1.972</v>
      </c>
      <c r="H8" s="40">
        <v>1.9830000000000001</v>
      </c>
      <c r="I8" s="40">
        <v>2.0619999999999998</v>
      </c>
      <c r="J8" s="40">
        <v>2.1070000000000002</v>
      </c>
      <c r="K8" s="40">
        <v>2.1269999999999998</v>
      </c>
      <c r="L8" s="40">
        <v>2.1240000000000001</v>
      </c>
      <c r="M8" s="40">
        <v>2.161</v>
      </c>
      <c r="N8" s="40">
        <v>2.19</v>
      </c>
      <c r="O8" s="40">
        <v>2.2709999999999999</v>
      </c>
      <c r="P8" s="40">
        <v>2.2679999999999998</v>
      </c>
      <c r="Q8" s="40">
        <v>2.262</v>
      </c>
      <c r="R8" s="40">
        <v>2.2629999999999999</v>
      </c>
      <c r="S8" s="40">
        <v>2.2669999999999999</v>
      </c>
      <c r="T8" s="40">
        <v>2.2530000000000001</v>
      </c>
      <c r="U8" s="40">
        <v>2.226</v>
      </c>
      <c r="V8" s="40">
        <v>2.2320000000000002</v>
      </c>
      <c r="W8" s="40">
        <v>2.2389999999999999</v>
      </c>
      <c r="X8" s="40">
        <v>2.3809999999999998</v>
      </c>
      <c r="Y8" s="40">
        <v>2.4470000000000001</v>
      </c>
      <c r="Z8" s="40">
        <v>2.448</v>
      </c>
      <c r="AA8" s="40">
        <v>2.4569999999999999</v>
      </c>
      <c r="AB8" s="40">
        <v>2.496</v>
      </c>
      <c r="AC8" s="40">
        <v>2.5019999999999998</v>
      </c>
      <c r="AD8" s="40">
        <v>2.5790000000000002</v>
      </c>
      <c r="AE8" s="40">
        <v>2.581</v>
      </c>
      <c r="AF8" s="40">
        <v>2.5680000000000001</v>
      </c>
      <c r="AG8" s="40">
        <v>2.5419999999999998</v>
      </c>
      <c r="AH8" s="40">
        <v>2.5470000000000002</v>
      </c>
      <c r="AI8" s="40">
        <v>2.5459999999999998</v>
      </c>
      <c r="AJ8" s="40">
        <v>2.54</v>
      </c>
      <c r="AK8" s="40">
        <v>2.5390000000000001</v>
      </c>
      <c r="AL8" s="40">
        <v>2.528</v>
      </c>
      <c r="AM8" s="40">
        <v>2.5230000000000001</v>
      </c>
      <c r="AN8" s="40">
        <v>2.5209999999999999</v>
      </c>
      <c r="AO8" s="40">
        <v>2.5089999999999999</v>
      </c>
      <c r="AP8" s="40">
        <v>2.5099999999999998</v>
      </c>
      <c r="AQ8" s="40">
        <v>2.528</v>
      </c>
      <c r="AR8" s="40">
        <v>2.5329999999999999</v>
      </c>
      <c r="AS8" s="40">
        <v>2.5169999999999999</v>
      </c>
      <c r="AT8" s="40">
        <v>2.4969999999999999</v>
      </c>
      <c r="AU8" s="40">
        <v>2.4860000000000002</v>
      </c>
      <c r="AV8" s="40">
        <v>2.4790000000000001</v>
      </c>
      <c r="AW8" s="40">
        <v>2.4790000000000001</v>
      </c>
      <c r="AX8" s="40">
        <v>2.488</v>
      </c>
      <c r="AY8" s="40">
        <v>2.504</v>
      </c>
      <c r="AZ8" s="40">
        <v>2.5049999999999999</v>
      </c>
      <c r="BA8" s="40">
        <v>2.4950000000000001</v>
      </c>
      <c r="BB8" s="40">
        <v>2.4990000000000001</v>
      </c>
      <c r="BC8" s="40">
        <v>2.496</v>
      </c>
      <c r="BD8" s="40">
        <v>2.4980000000000002</v>
      </c>
      <c r="BE8" s="40">
        <v>2.4940000000000002</v>
      </c>
      <c r="BF8" s="40">
        <v>2.4950000000000001</v>
      </c>
      <c r="BG8" s="40">
        <v>2.4990000000000001</v>
      </c>
      <c r="BH8" s="40">
        <v>2.504</v>
      </c>
      <c r="BI8" s="40">
        <v>2.5089999999999999</v>
      </c>
      <c r="BJ8" s="40">
        <v>2.5099999999999998</v>
      </c>
      <c r="BK8" s="40">
        <v>2.5110000000000001</v>
      </c>
      <c r="BL8" s="40">
        <v>2.5089999999999999</v>
      </c>
      <c r="BM8" s="40">
        <v>2.5089999999999999</v>
      </c>
      <c r="BN8" s="40">
        <v>2.5049999999999999</v>
      </c>
      <c r="BO8" s="40">
        <v>2.4980000000000002</v>
      </c>
      <c r="BP8" s="40">
        <v>2.4889999999999999</v>
      </c>
      <c r="BQ8" s="40">
        <v>2.48</v>
      </c>
      <c r="BR8" s="40">
        <v>2.4849999999999999</v>
      </c>
      <c r="BS8" s="40">
        <v>2.4849999999999999</v>
      </c>
      <c r="BT8" s="40">
        <v>2.4689999999999999</v>
      </c>
      <c r="BU8" s="40">
        <v>2.5129999999999999</v>
      </c>
      <c r="BV8" s="40">
        <v>2.5369999999999999</v>
      </c>
      <c r="BW8" s="40">
        <v>2.5419999999999998</v>
      </c>
      <c r="BX8" s="40">
        <v>2.5779999999999998</v>
      </c>
      <c r="BY8" s="40">
        <v>2.6070000000000002</v>
      </c>
      <c r="BZ8" s="40">
        <v>2.5830000000000002</v>
      </c>
      <c r="CA8" s="40">
        <v>2.5569999999999999</v>
      </c>
      <c r="CB8" s="40">
        <v>2.5499999999999998</v>
      </c>
      <c r="CC8" s="40">
        <v>2.5379999999999998</v>
      </c>
      <c r="CD8" s="40">
        <v>2.5390000000000001</v>
      </c>
      <c r="CE8" s="40">
        <v>2.5430000000000001</v>
      </c>
      <c r="CF8" s="40">
        <v>2.5470000000000002</v>
      </c>
      <c r="CG8" s="40">
        <v>2.5659999999999998</v>
      </c>
      <c r="CH8" s="40">
        <v>2.5819999999999999</v>
      </c>
      <c r="CI8" s="40">
        <v>2.5939999999999999</v>
      </c>
      <c r="CJ8" s="40">
        <v>2.6120000000000001</v>
      </c>
      <c r="CK8" s="40">
        <v>2.6219999999999999</v>
      </c>
      <c r="CL8" s="40">
        <v>2.67</v>
      </c>
      <c r="CM8" s="40">
        <v>2.8239999999999998</v>
      </c>
      <c r="CN8" s="40">
        <v>2.8420000000000001</v>
      </c>
      <c r="CO8" s="40">
        <v>2.738</v>
      </c>
      <c r="CP8" s="40">
        <v>2.7349999999999999</v>
      </c>
      <c r="CQ8" s="40">
        <v>2.7360000000000002</v>
      </c>
      <c r="CR8" s="40">
        <v>2.742</v>
      </c>
      <c r="CS8" s="40">
        <v>2.75</v>
      </c>
      <c r="CT8" s="40">
        <v>2.746</v>
      </c>
      <c r="CU8" s="40">
        <v>2.75</v>
      </c>
      <c r="CV8" s="40">
        <v>2.7429999999999999</v>
      </c>
      <c r="CW8" s="40">
        <v>2.734</v>
      </c>
      <c r="CX8" s="40">
        <v>2.74</v>
      </c>
      <c r="CY8" s="40">
        <v>2.742</v>
      </c>
      <c r="CZ8" s="40">
        <v>2.7370000000000001</v>
      </c>
      <c r="DA8" s="40">
        <v>2.7309999999999999</v>
      </c>
      <c r="DB8" s="40">
        <v>2.7290000000000001</v>
      </c>
      <c r="DC8" s="40">
        <v>2.7250000000000001</v>
      </c>
      <c r="DD8" s="40">
        <v>2.7229999999999999</v>
      </c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</row>
    <row r="9" spans="1:168">
      <c r="A9" s="36" t="s">
        <v>37</v>
      </c>
      <c r="B9" s="40">
        <v>1.1759999999999999</v>
      </c>
      <c r="C9" s="40">
        <v>1.1910000000000001</v>
      </c>
      <c r="D9" s="40">
        <v>1.2050000000000001</v>
      </c>
      <c r="E9" s="40">
        <v>1.17</v>
      </c>
      <c r="F9" s="40">
        <v>1.0549999999999999</v>
      </c>
      <c r="G9" s="40">
        <v>1.032</v>
      </c>
      <c r="H9" s="40">
        <v>1.052</v>
      </c>
      <c r="I9" s="40">
        <v>1.1359999999999999</v>
      </c>
      <c r="J9" s="40">
        <v>1.1619999999999999</v>
      </c>
      <c r="K9" s="40">
        <v>1.262</v>
      </c>
      <c r="L9" s="40">
        <v>1.2729999999999999</v>
      </c>
      <c r="M9" s="40">
        <v>1.347</v>
      </c>
      <c r="N9" s="40">
        <v>1.4079999999999999</v>
      </c>
      <c r="O9" s="40">
        <v>1.4370000000000001</v>
      </c>
      <c r="P9" s="40">
        <v>1.4239999999999999</v>
      </c>
      <c r="Q9" s="40">
        <v>1.4119999999999999</v>
      </c>
      <c r="R9" s="40">
        <v>1.413</v>
      </c>
      <c r="S9" s="40">
        <v>1.411</v>
      </c>
      <c r="T9" s="40">
        <v>1.3320000000000001</v>
      </c>
      <c r="U9" s="40">
        <v>1.2150000000000001</v>
      </c>
      <c r="V9" s="40">
        <v>1.2509999999999999</v>
      </c>
      <c r="W9" s="40">
        <v>1.272</v>
      </c>
      <c r="X9" s="40">
        <v>1.325</v>
      </c>
      <c r="Y9" s="40">
        <v>1.4490000000000001</v>
      </c>
      <c r="Z9" s="40">
        <v>1.4690000000000001</v>
      </c>
      <c r="AA9" s="40">
        <v>1.5489999999999999</v>
      </c>
      <c r="AB9" s="40">
        <v>1.7170000000000001</v>
      </c>
      <c r="AC9" s="40">
        <v>1.754</v>
      </c>
      <c r="AD9" s="40">
        <v>1.9830000000000001</v>
      </c>
      <c r="AE9" s="40">
        <v>1.986</v>
      </c>
      <c r="AF9" s="40">
        <v>1.7649999999999999</v>
      </c>
      <c r="AG9" s="40">
        <v>1.609</v>
      </c>
      <c r="AH9" s="40">
        <v>1.615</v>
      </c>
      <c r="AI9" s="40">
        <v>1.619</v>
      </c>
      <c r="AJ9" s="40">
        <v>1.5669999999999999</v>
      </c>
      <c r="AK9" s="40">
        <v>1.5129999999999999</v>
      </c>
      <c r="AL9" s="40">
        <v>1.494</v>
      </c>
      <c r="AM9" s="40">
        <v>1.4910000000000001</v>
      </c>
      <c r="AN9" s="40">
        <v>1.5860000000000001</v>
      </c>
      <c r="AO9" s="40">
        <v>1.5840000000000001</v>
      </c>
      <c r="AP9" s="40">
        <v>1.581</v>
      </c>
      <c r="AQ9" s="40">
        <v>1.663</v>
      </c>
      <c r="AR9" s="40">
        <v>1.6679999999999999</v>
      </c>
      <c r="AS9" s="40">
        <v>1.5129999999999999</v>
      </c>
      <c r="AT9" s="40">
        <v>1.401</v>
      </c>
      <c r="AU9" s="40">
        <v>1.359</v>
      </c>
      <c r="AV9" s="40">
        <v>1.337</v>
      </c>
      <c r="AW9" s="40">
        <v>1.32</v>
      </c>
      <c r="AX9" s="40">
        <v>1.3979999999999999</v>
      </c>
      <c r="AY9" s="40">
        <v>1.4890000000000001</v>
      </c>
      <c r="AZ9" s="40">
        <v>1.496</v>
      </c>
      <c r="BA9" s="40">
        <v>1.4670000000000001</v>
      </c>
      <c r="BB9" s="40">
        <v>1.478</v>
      </c>
      <c r="BC9" s="40">
        <v>1.4790000000000001</v>
      </c>
      <c r="BD9" s="40">
        <v>1.482</v>
      </c>
      <c r="BE9" s="40">
        <v>1.4590000000000001</v>
      </c>
      <c r="BF9" s="40">
        <v>1.4630000000000001</v>
      </c>
      <c r="BG9" s="40">
        <v>1.4690000000000001</v>
      </c>
      <c r="BH9" s="40">
        <v>1.4830000000000001</v>
      </c>
      <c r="BI9" s="40">
        <v>1.506</v>
      </c>
      <c r="BJ9" s="40">
        <v>1.5109999999999999</v>
      </c>
      <c r="BK9" s="40">
        <v>1.512</v>
      </c>
      <c r="BL9" s="40">
        <v>1.5129999999999999</v>
      </c>
      <c r="BM9" s="40">
        <v>1.5329999999999999</v>
      </c>
      <c r="BN9" s="40">
        <v>1.514</v>
      </c>
      <c r="BO9" s="40">
        <v>1.4750000000000001</v>
      </c>
      <c r="BP9" s="40">
        <v>1.4410000000000001</v>
      </c>
      <c r="BQ9" s="40">
        <v>1.3919999999999999</v>
      </c>
      <c r="BR9" s="40">
        <v>1.4219999999999999</v>
      </c>
      <c r="BS9" s="40">
        <v>1.4390000000000001</v>
      </c>
      <c r="BT9" s="40">
        <v>1.4750000000000001</v>
      </c>
      <c r="BU9" s="40">
        <v>1.6240000000000001</v>
      </c>
      <c r="BV9" s="40">
        <v>1.69</v>
      </c>
      <c r="BW9" s="40">
        <v>1.7230000000000001</v>
      </c>
      <c r="BX9" s="40">
        <v>1.915</v>
      </c>
      <c r="BY9" s="40">
        <v>1.9830000000000001</v>
      </c>
      <c r="BZ9" s="40">
        <v>1.833</v>
      </c>
      <c r="CA9" s="40">
        <v>1.6839999999999999</v>
      </c>
      <c r="CB9" s="40">
        <v>1.6020000000000001</v>
      </c>
      <c r="CC9" s="40">
        <v>1.5369999999999999</v>
      </c>
      <c r="CD9" s="40">
        <v>1.554</v>
      </c>
      <c r="CE9" s="40">
        <v>1.589</v>
      </c>
      <c r="CF9" s="40">
        <v>1.6040000000000001</v>
      </c>
      <c r="CG9" s="40">
        <v>1.6990000000000001</v>
      </c>
      <c r="CH9" s="40">
        <v>1.7450000000000001</v>
      </c>
      <c r="CI9" s="40">
        <v>1.804</v>
      </c>
      <c r="CJ9" s="40">
        <v>1.835</v>
      </c>
      <c r="CK9" s="40">
        <v>1.8720000000000001</v>
      </c>
      <c r="CL9" s="40">
        <v>2.0830000000000002</v>
      </c>
      <c r="CM9" s="40">
        <v>2.3010000000000002</v>
      </c>
      <c r="CN9" s="40">
        <v>2.032</v>
      </c>
      <c r="CO9" s="40">
        <v>1.859</v>
      </c>
      <c r="CP9" s="40">
        <v>1.9319999999999999</v>
      </c>
      <c r="CQ9" s="40">
        <v>1.946</v>
      </c>
      <c r="CR9" s="40">
        <v>2.0059999999999998</v>
      </c>
      <c r="CS9" s="40">
        <v>2.0049999999999999</v>
      </c>
      <c r="CT9" s="40">
        <v>2.0299999999999998</v>
      </c>
      <c r="CU9" s="40">
        <v>2.0550000000000002</v>
      </c>
      <c r="CV9" s="40">
        <v>2.0339999999999998</v>
      </c>
      <c r="CW9" s="40">
        <v>1.982</v>
      </c>
      <c r="CX9" s="40">
        <v>1.9970000000000001</v>
      </c>
      <c r="CY9" s="40">
        <v>1.986</v>
      </c>
      <c r="CZ9" s="40">
        <v>1.9670000000000001</v>
      </c>
      <c r="DA9" s="40">
        <v>1.9379999999999999</v>
      </c>
      <c r="DB9" s="40">
        <v>1.909</v>
      </c>
      <c r="DC9" s="40">
        <v>1.89</v>
      </c>
      <c r="DD9" s="40">
        <v>1.8879999999999999</v>
      </c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</row>
    <row r="10" spans="1:168">
      <c r="A10" s="45" t="s">
        <v>38</v>
      </c>
      <c r="B10" s="43">
        <f>B9/$B$12</f>
        <v>1.68</v>
      </c>
      <c r="C10" s="43">
        <f t="shared" ref="C10:BN10" si="2">C9/$B$12</f>
        <v>1.7014285714285715</v>
      </c>
      <c r="D10" s="43">
        <f t="shared" si="2"/>
        <v>1.7214285714285715</v>
      </c>
      <c r="E10" s="43">
        <f t="shared" si="2"/>
        <v>1.6714285714285715</v>
      </c>
      <c r="F10" s="43">
        <f t="shared" si="2"/>
        <v>1.5071428571428571</v>
      </c>
      <c r="G10" s="43">
        <f t="shared" si="2"/>
        <v>1.4742857142857144</v>
      </c>
      <c r="H10" s="43">
        <f t="shared" si="2"/>
        <v>1.5028571428571431</v>
      </c>
      <c r="I10" s="43">
        <f t="shared" si="2"/>
        <v>1.6228571428571428</v>
      </c>
      <c r="J10" s="43">
        <f t="shared" si="2"/>
        <v>1.66</v>
      </c>
      <c r="K10" s="43">
        <f t="shared" si="2"/>
        <v>1.8028571428571429</v>
      </c>
      <c r="L10" s="43">
        <f t="shared" si="2"/>
        <v>1.8185714285714285</v>
      </c>
      <c r="M10" s="43">
        <f t="shared" si="2"/>
        <v>1.9242857142857144</v>
      </c>
      <c r="N10" s="43">
        <f t="shared" si="2"/>
        <v>2.0114285714285716</v>
      </c>
      <c r="O10" s="43">
        <f t="shared" si="2"/>
        <v>2.0528571428571429</v>
      </c>
      <c r="P10" s="43">
        <f t="shared" si="2"/>
        <v>2.0342857142857143</v>
      </c>
      <c r="Q10" s="43">
        <f t="shared" si="2"/>
        <v>2.0171428571428573</v>
      </c>
      <c r="R10" s="43">
        <f t="shared" si="2"/>
        <v>2.0185714285714287</v>
      </c>
      <c r="S10" s="43">
        <f t="shared" si="2"/>
        <v>2.015714285714286</v>
      </c>
      <c r="T10" s="43">
        <f t="shared" si="2"/>
        <v>1.902857142857143</v>
      </c>
      <c r="U10" s="43">
        <f t="shared" si="2"/>
        <v>1.735714285714286</v>
      </c>
      <c r="V10" s="43">
        <f t="shared" si="2"/>
        <v>1.7871428571428571</v>
      </c>
      <c r="W10" s="43">
        <f t="shared" si="2"/>
        <v>1.8171428571428574</v>
      </c>
      <c r="X10" s="43">
        <f t="shared" si="2"/>
        <v>1.892857142857143</v>
      </c>
      <c r="Y10" s="43">
        <f t="shared" si="2"/>
        <v>2.0700000000000003</v>
      </c>
      <c r="Z10" s="43">
        <f t="shared" si="2"/>
        <v>2.0985714285714288</v>
      </c>
      <c r="AA10" s="43">
        <f t="shared" si="2"/>
        <v>2.2128571428571431</v>
      </c>
      <c r="AB10" s="43">
        <f t="shared" si="2"/>
        <v>2.4528571428571433</v>
      </c>
      <c r="AC10" s="43">
        <f t="shared" si="2"/>
        <v>2.5057142857142858</v>
      </c>
      <c r="AD10" s="43">
        <f t="shared" si="2"/>
        <v>2.8328571428571432</v>
      </c>
      <c r="AE10" s="43">
        <f t="shared" si="2"/>
        <v>2.8371428571428572</v>
      </c>
      <c r="AF10" s="43">
        <f t="shared" si="2"/>
        <v>2.5214285714285714</v>
      </c>
      <c r="AG10" s="43">
        <f t="shared" si="2"/>
        <v>2.2985714285714285</v>
      </c>
      <c r="AH10" s="43">
        <f t="shared" si="2"/>
        <v>2.3071428571428574</v>
      </c>
      <c r="AI10" s="43">
        <f t="shared" si="2"/>
        <v>2.3128571428571432</v>
      </c>
      <c r="AJ10" s="43">
        <f t="shared" si="2"/>
        <v>2.2385714285714284</v>
      </c>
      <c r="AK10" s="43">
        <f t="shared" si="2"/>
        <v>2.1614285714285715</v>
      </c>
      <c r="AL10" s="43">
        <f t="shared" si="2"/>
        <v>2.1342857142857143</v>
      </c>
      <c r="AM10" s="43">
        <f t="shared" si="2"/>
        <v>2.1300000000000003</v>
      </c>
      <c r="AN10" s="43">
        <f t="shared" si="2"/>
        <v>2.265714285714286</v>
      </c>
      <c r="AO10" s="43">
        <f t="shared" si="2"/>
        <v>2.2628571428571429</v>
      </c>
      <c r="AP10" s="43">
        <f t="shared" si="2"/>
        <v>2.2585714285714285</v>
      </c>
      <c r="AQ10" s="43">
        <f t="shared" si="2"/>
        <v>2.3757142857142859</v>
      </c>
      <c r="AR10" s="43">
        <f t="shared" si="2"/>
        <v>2.382857142857143</v>
      </c>
      <c r="AS10" s="43">
        <f t="shared" si="2"/>
        <v>2.1614285714285715</v>
      </c>
      <c r="AT10" s="43">
        <f t="shared" si="2"/>
        <v>2.0014285714285718</v>
      </c>
      <c r="AU10" s="43">
        <f t="shared" si="2"/>
        <v>1.9414285714285715</v>
      </c>
      <c r="AV10" s="43">
        <f t="shared" si="2"/>
        <v>1.9100000000000001</v>
      </c>
      <c r="AW10" s="43">
        <f t="shared" si="2"/>
        <v>1.8857142857142859</v>
      </c>
      <c r="AX10" s="43">
        <f t="shared" si="2"/>
        <v>1.9971428571428571</v>
      </c>
      <c r="AY10" s="43">
        <f t="shared" si="2"/>
        <v>2.1271428571428572</v>
      </c>
      <c r="AZ10" s="43">
        <f t="shared" si="2"/>
        <v>2.1371428571428575</v>
      </c>
      <c r="BA10" s="43">
        <f t="shared" si="2"/>
        <v>2.0957142857142861</v>
      </c>
      <c r="BB10" s="43">
        <f t="shared" si="2"/>
        <v>2.1114285714285717</v>
      </c>
      <c r="BC10" s="43">
        <f t="shared" si="2"/>
        <v>2.112857142857143</v>
      </c>
      <c r="BD10" s="43">
        <f t="shared" si="2"/>
        <v>2.1171428571428574</v>
      </c>
      <c r="BE10" s="43">
        <f t="shared" si="2"/>
        <v>2.0842857142857145</v>
      </c>
      <c r="BF10" s="43">
        <f t="shared" si="2"/>
        <v>2.0900000000000003</v>
      </c>
      <c r="BG10" s="43">
        <f t="shared" si="2"/>
        <v>2.0985714285714288</v>
      </c>
      <c r="BH10" s="43">
        <f t="shared" si="2"/>
        <v>2.1185714285714288</v>
      </c>
      <c r="BI10" s="43">
        <f t="shared" si="2"/>
        <v>2.1514285714285717</v>
      </c>
      <c r="BJ10" s="43">
        <f t="shared" si="2"/>
        <v>2.1585714285714284</v>
      </c>
      <c r="BK10" s="43">
        <f t="shared" si="2"/>
        <v>2.16</v>
      </c>
      <c r="BL10" s="43">
        <f t="shared" si="2"/>
        <v>2.1614285714285715</v>
      </c>
      <c r="BM10" s="43">
        <f t="shared" si="2"/>
        <v>2.19</v>
      </c>
      <c r="BN10" s="43">
        <f t="shared" si="2"/>
        <v>2.1628571428571428</v>
      </c>
      <c r="BO10" s="43">
        <f t="shared" ref="BO10:DD10" si="3">BO9/$B$12</f>
        <v>2.1071428571428572</v>
      </c>
      <c r="BP10" s="43">
        <f t="shared" si="3"/>
        <v>2.0585714285714287</v>
      </c>
      <c r="BQ10" s="43">
        <f t="shared" si="3"/>
        <v>1.9885714285714287</v>
      </c>
      <c r="BR10" s="43">
        <f t="shared" si="3"/>
        <v>2.0314285714285716</v>
      </c>
      <c r="BS10" s="43">
        <f t="shared" si="3"/>
        <v>2.055714285714286</v>
      </c>
      <c r="BT10" s="43">
        <f t="shared" si="3"/>
        <v>2.1071428571428572</v>
      </c>
      <c r="BU10" s="43">
        <f t="shared" si="3"/>
        <v>2.3200000000000003</v>
      </c>
      <c r="BV10" s="43">
        <f t="shared" si="3"/>
        <v>2.4142857142857141</v>
      </c>
      <c r="BW10" s="43">
        <f t="shared" si="3"/>
        <v>2.4614285714285717</v>
      </c>
      <c r="BX10" s="43">
        <f t="shared" si="3"/>
        <v>2.7357142857142858</v>
      </c>
      <c r="BY10" s="43">
        <f t="shared" si="3"/>
        <v>2.8328571428571432</v>
      </c>
      <c r="BZ10" s="43">
        <f t="shared" si="3"/>
        <v>2.6185714285714288</v>
      </c>
      <c r="CA10" s="43">
        <f t="shared" si="3"/>
        <v>2.4057142857142857</v>
      </c>
      <c r="CB10" s="43">
        <f t="shared" si="3"/>
        <v>2.2885714285714287</v>
      </c>
      <c r="CC10" s="43">
        <f t="shared" si="3"/>
        <v>2.1957142857142857</v>
      </c>
      <c r="CD10" s="43">
        <f t="shared" si="3"/>
        <v>2.2200000000000002</v>
      </c>
      <c r="CE10" s="43">
        <f t="shared" si="3"/>
        <v>2.27</v>
      </c>
      <c r="CF10" s="43">
        <f t="shared" si="3"/>
        <v>2.2914285714285718</v>
      </c>
      <c r="CG10" s="43">
        <f t="shared" si="3"/>
        <v>2.4271428571428575</v>
      </c>
      <c r="CH10" s="43">
        <f t="shared" si="3"/>
        <v>2.4928571428571433</v>
      </c>
      <c r="CI10" s="43">
        <f t="shared" si="3"/>
        <v>2.5771428571428574</v>
      </c>
      <c r="CJ10" s="43">
        <f t="shared" si="3"/>
        <v>2.6214285714285714</v>
      </c>
      <c r="CK10" s="43">
        <f t="shared" si="3"/>
        <v>2.6742857142857148</v>
      </c>
      <c r="CL10" s="43">
        <f t="shared" si="3"/>
        <v>2.975714285714286</v>
      </c>
      <c r="CM10" s="43">
        <f t="shared" si="3"/>
        <v>3.2871428571428574</v>
      </c>
      <c r="CN10" s="43">
        <f t="shared" si="3"/>
        <v>2.902857142857143</v>
      </c>
      <c r="CO10" s="43">
        <f t="shared" si="3"/>
        <v>2.6557142857142857</v>
      </c>
      <c r="CP10" s="43">
        <f t="shared" si="3"/>
        <v>2.7600000000000002</v>
      </c>
      <c r="CQ10" s="43">
        <f t="shared" si="3"/>
        <v>2.7800000000000002</v>
      </c>
      <c r="CR10" s="43">
        <f t="shared" si="3"/>
        <v>2.8657142857142857</v>
      </c>
      <c r="CS10" s="43">
        <f t="shared" si="3"/>
        <v>2.8642857142857143</v>
      </c>
      <c r="CT10" s="43">
        <f t="shared" si="3"/>
        <v>2.9</v>
      </c>
      <c r="CU10" s="43">
        <f t="shared" si="3"/>
        <v>2.9357142857142859</v>
      </c>
      <c r="CV10" s="43">
        <f t="shared" si="3"/>
        <v>2.9057142857142857</v>
      </c>
      <c r="CW10" s="43">
        <f t="shared" si="3"/>
        <v>2.8314285714285714</v>
      </c>
      <c r="CX10" s="43">
        <f t="shared" si="3"/>
        <v>2.8528571428571432</v>
      </c>
      <c r="CY10" s="43">
        <f t="shared" si="3"/>
        <v>2.8371428571428572</v>
      </c>
      <c r="CZ10" s="43">
        <f t="shared" si="3"/>
        <v>2.8100000000000005</v>
      </c>
      <c r="DA10" s="43">
        <f t="shared" si="3"/>
        <v>2.7685714285714287</v>
      </c>
      <c r="DB10" s="43">
        <f t="shared" si="3"/>
        <v>2.7271428571428573</v>
      </c>
      <c r="DC10" s="43">
        <f t="shared" si="3"/>
        <v>2.7</v>
      </c>
      <c r="DD10" s="43">
        <f t="shared" si="3"/>
        <v>2.6971428571428571</v>
      </c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</row>
    <row r="11" spans="1:168">
      <c r="A11" s="45" t="s">
        <v>39</v>
      </c>
      <c r="B11" s="43">
        <f>B8-B10</f>
        <v>0.31300000000000017</v>
      </c>
      <c r="C11" s="43">
        <f t="shared" ref="C11:BN11" si="4">C8-C10</f>
        <v>0.29657142857142849</v>
      </c>
      <c r="D11" s="43">
        <f t="shared" si="4"/>
        <v>0.28557142857142859</v>
      </c>
      <c r="E11" s="43">
        <f t="shared" si="4"/>
        <v>0.33157142857142863</v>
      </c>
      <c r="F11" s="43">
        <f t="shared" si="4"/>
        <v>0.47385714285714298</v>
      </c>
      <c r="G11" s="43">
        <f t="shared" si="4"/>
        <v>0.49771428571428555</v>
      </c>
      <c r="H11" s="43">
        <f t="shared" si="4"/>
        <v>0.48014285714285698</v>
      </c>
      <c r="I11" s="43">
        <f t="shared" si="4"/>
        <v>0.43914285714285706</v>
      </c>
      <c r="J11" s="43">
        <f t="shared" si="4"/>
        <v>0.44700000000000029</v>
      </c>
      <c r="K11" s="43">
        <f t="shared" si="4"/>
        <v>0.32414285714285684</v>
      </c>
      <c r="L11" s="43">
        <f t="shared" si="4"/>
        <v>0.3054285714285716</v>
      </c>
      <c r="M11" s="43">
        <f t="shared" si="4"/>
        <v>0.23671428571428565</v>
      </c>
      <c r="N11" s="43">
        <f t="shared" si="4"/>
        <v>0.17857142857142838</v>
      </c>
      <c r="O11" s="43">
        <f t="shared" si="4"/>
        <v>0.21814285714285697</v>
      </c>
      <c r="P11" s="43">
        <f t="shared" si="4"/>
        <v>0.23371428571428554</v>
      </c>
      <c r="Q11" s="43">
        <f t="shared" si="4"/>
        <v>0.24485714285714266</v>
      </c>
      <c r="R11" s="43">
        <f t="shared" si="4"/>
        <v>0.24442857142857122</v>
      </c>
      <c r="S11" s="43">
        <f t="shared" si="4"/>
        <v>0.25128571428571389</v>
      </c>
      <c r="T11" s="43">
        <f t="shared" si="4"/>
        <v>0.35014285714285709</v>
      </c>
      <c r="U11" s="43">
        <f t="shared" si="4"/>
        <v>0.49028571428571399</v>
      </c>
      <c r="V11" s="43">
        <f t="shared" si="4"/>
        <v>0.44485714285714306</v>
      </c>
      <c r="W11" s="43">
        <f t="shared" si="4"/>
        <v>0.42185714285714249</v>
      </c>
      <c r="X11" s="43">
        <f t="shared" si="4"/>
        <v>0.48814285714285677</v>
      </c>
      <c r="Y11" s="43">
        <f t="shared" si="4"/>
        <v>0.37699999999999978</v>
      </c>
      <c r="Z11" s="43">
        <f t="shared" si="4"/>
        <v>0.3494285714285712</v>
      </c>
      <c r="AA11" s="43">
        <f t="shared" si="4"/>
        <v>0.24414285714285677</v>
      </c>
      <c r="AB11" s="43">
        <f t="shared" si="4"/>
        <v>4.3142857142856705E-2</v>
      </c>
      <c r="AC11" s="43">
        <f t="shared" si="4"/>
        <v>-3.7142857142860031E-3</v>
      </c>
      <c r="AD11" s="43">
        <f t="shared" si="4"/>
        <v>-0.253857142857143</v>
      </c>
      <c r="AE11" s="43">
        <f t="shared" si="4"/>
        <v>-0.25614285714285723</v>
      </c>
      <c r="AF11" s="43">
        <f t="shared" si="4"/>
        <v>4.6571428571428708E-2</v>
      </c>
      <c r="AG11" s="43">
        <f t="shared" si="4"/>
        <v>0.24342857142857133</v>
      </c>
      <c r="AH11" s="43">
        <f t="shared" si="4"/>
        <v>0.23985714285714277</v>
      </c>
      <c r="AI11" s="43">
        <f t="shared" si="4"/>
        <v>0.23314285714285665</v>
      </c>
      <c r="AJ11" s="43">
        <f t="shared" si="4"/>
        <v>0.3014285714285716</v>
      </c>
      <c r="AK11" s="43">
        <f t="shared" si="4"/>
        <v>0.37757142857142867</v>
      </c>
      <c r="AL11" s="43">
        <f t="shared" si="4"/>
        <v>0.39371428571428568</v>
      </c>
      <c r="AM11" s="43">
        <f t="shared" si="4"/>
        <v>0.39299999999999979</v>
      </c>
      <c r="AN11" s="43">
        <f t="shared" si="4"/>
        <v>0.25528571428571389</v>
      </c>
      <c r="AO11" s="43">
        <f t="shared" si="4"/>
        <v>0.246142857142857</v>
      </c>
      <c r="AP11" s="43">
        <f t="shared" si="4"/>
        <v>0.25142857142857133</v>
      </c>
      <c r="AQ11" s="43">
        <f t="shared" si="4"/>
        <v>0.15228571428571414</v>
      </c>
      <c r="AR11" s="43">
        <f t="shared" si="4"/>
        <v>0.15014285714285691</v>
      </c>
      <c r="AS11" s="43">
        <f t="shared" si="4"/>
        <v>0.35557142857142843</v>
      </c>
      <c r="AT11" s="43">
        <f t="shared" si="4"/>
        <v>0.49557142857142811</v>
      </c>
      <c r="AU11" s="43">
        <f t="shared" si="4"/>
        <v>0.54457142857142871</v>
      </c>
      <c r="AV11" s="43">
        <f t="shared" si="4"/>
        <v>0.56899999999999995</v>
      </c>
      <c r="AW11" s="43">
        <f t="shared" si="4"/>
        <v>0.59328571428571419</v>
      </c>
      <c r="AX11" s="43">
        <f t="shared" si="4"/>
        <v>0.49085714285714288</v>
      </c>
      <c r="AY11" s="43">
        <f t="shared" si="4"/>
        <v>0.37685714285714278</v>
      </c>
      <c r="AZ11" s="43">
        <f t="shared" si="4"/>
        <v>0.36785714285714244</v>
      </c>
      <c r="BA11" s="43">
        <f t="shared" si="4"/>
        <v>0.39928571428571402</v>
      </c>
      <c r="BB11" s="43">
        <f t="shared" si="4"/>
        <v>0.38757142857142846</v>
      </c>
      <c r="BC11" s="43">
        <f t="shared" si="4"/>
        <v>0.38314285714285701</v>
      </c>
      <c r="BD11" s="43">
        <f t="shared" si="4"/>
        <v>0.38085714285714278</v>
      </c>
      <c r="BE11" s="43">
        <f t="shared" si="4"/>
        <v>0.4097142857142857</v>
      </c>
      <c r="BF11" s="43">
        <f t="shared" si="4"/>
        <v>0.4049999999999998</v>
      </c>
      <c r="BG11" s="43">
        <f t="shared" si="4"/>
        <v>0.40042857142857136</v>
      </c>
      <c r="BH11" s="43">
        <f t="shared" si="4"/>
        <v>0.38542857142857123</v>
      </c>
      <c r="BI11" s="43">
        <f t="shared" si="4"/>
        <v>0.35757142857142821</v>
      </c>
      <c r="BJ11" s="43">
        <f t="shared" si="4"/>
        <v>0.35142857142857142</v>
      </c>
      <c r="BK11" s="43">
        <f t="shared" si="4"/>
        <v>0.35099999999999998</v>
      </c>
      <c r="BL11" s="43">
        <f t="shared" si="4"/>
        <v>0.34757142857142842</v>
      </c>
      <c r="BM11" s="43">
        <f t="shared" si="4"/>
        <v>0.31899999999999995</v>
      </c>
      <c r="BN11" s="43">
        <f t="shared" si="4"/>
        <v>0.34214285714285708</v>
      </c>
      <c r="BO11" s="43">
        <f t="shared" ref="BO11:DD11" si="5">BO8-BO10</f>
        <v>0.39085714285714301</v>
      </c>
      <c r="BP11" s="43">
        <f t="shared" si="5"/>
        <v>0.43042857142857116</v>
      </c>
      <c r="BQ11" s="43">
        <f t="shared" si="5"/>
        <v>0.49142857142857133</v>
      </c>
      <c r="BR11" s="43">
        <f t="shared" si="5"/>
        <v>0.45357142857142829</v>
      </c>
      <c r="BS11" s="43">
        <f t="shared" si="5"/>
        <v>0.42928571428571383</v>
      </c>
      <c r="BT11" s="43">
        <f t="shared" si="5"/>
        <v>0.36185714285714266</v>
      </c>
      <c r="BU11" s="43">
        <f t="shared" si="5"/>
        <v>0.19299999999999962</v>
      </c>
      <c r="BV11" s="43">
        <f t="shared" si="5"/>
        <v>0.12271428571428578</v>
      </c>
      <c r="BW11" s="43">
        <f t="shared" si="5"/>
        <v>8.0571428571428072E-2</v>
      </c>
      <c r="BX11" s="43">
        <f t="shared" si="5"/>
        <v>-0.15771428571428592</v>
      </c>
      <c r="BY11" s="43">
        <f t="shared" si="5"/>
        <v>-0.22585714285714298</v>
      </c>
      <c r="BZ11" s="43">
        <f t="shared" si="5"/>
        <v>-3.5571428571428587E-2</v>
      </c>
      <c r="CA11" s="43">
        <f t="shared" si="5"/>
        <v>0.15128571428571425</v>
      </c>
      <c r="CB11" s="43">
        <f t="shared" si="5"/>
        <v>0.26142857142857112</v>
      </c>
      <c r="CC11" s="43">
        <f t="shared" si="5"/>
        <v>0.34228571428571408</v>
      </c>
      <c r="CD11" s="43">
        <f t="shared" si="5"/>
        <v>0.31899999999999995</v>
      </c>
      <c r="CE11" s="43">
        <f t="shared" si="5"/>
        <v>0.27300000000000013</v>
      </c>
      <c r="CF11" s="43">
        <f t="shared" si="5"/>
        <v>0.25557142857142834</v>
      </c>
      <c r="CG11" s="43">
        <f t="shared" si="5"/>
        <v>0.13885714285714235</v>
      </c>
      <c r="CH11" s="43">
        <f t="shared" si="5"/>
        <v>8.9142857142856524E-2</v>
      </c>
      <c r="CI11" s="43">
        <f t="shared" si="5"/>
        <v>1.685714285714246E-2</v>
      </c>
      <c r="CJ11" s="43">
        <f t="shared" si="5"/>
        <v>-9.4285714285713418E-3</v>
      </c>
      <c r="CK11" s="43">
        <f t="shared" si="5"/>
        <v>-5.2285714285714935E-2</v>
      </c>
      <c r="CL11" s="43">
        <f t="shared" si="5"/>
        <v>-0.30571428571428605</v>
      </c>
      <c r="CM11" s="43">
        <f t="shared" si="5"/>
        <v>-0.46314285714285752</v>
      </c>
      <c r="CN11" s="43">
        <f t="shared" si="5"/>
        <v>-6.0857142857142943E-2</v>
      </c>
      <c r="CO11" s="43">
        <f t="shared" si="5"/>
        <v>8.2285714285714295E-2</v>
      </c>
      <c r="CP11" s="43">
        <f t="shared" si="5"/>
        <v>-2.5000000000000355E-2</v>
      </c>
      <c r="CQ11" s="43">
        <f t="shared" si="5"/>
        <v>-4.4000000000000039E-2</v>
      </c>
      <c r="CR11" s="43">
        <f t="shared" si="5"/>
        <v>-0.12371428571428567</v>
      </c>
      <c r="CS11" s="43">
        <f t="shared" si="5"/>
        <v>-0.11428571428571432</v>
      </c>
      <c r="CT11" s="43">
        <f t="shared" si="5"/>
        <v>-0.15399999999999991</v>
      </c>
      <c r="CU11" s="43">
        <f t="shared" si="5"/>
        <v>-0.18571428571428594</v>
      </c>
      <c r="CV11" s="43">
        <f t="shared" si="5"/>
        <v>-0.16271428571428581</v>
      </c>
      <c r="CW11" s="43">
        <f t="shared" si="5"/>
        <v>-9.742857142857142E-2</v>
      </c>
      <c r="CX11" s="43">
        <f t="shared" si="5"/>
        <v>-0.11285714285714299</v>
      </c>
      <c r="CY11" s="43">
        <f t="shared" si="5"/>
        <v>-9.5142857142857196E-2</v>
      </c>
      <c r="CZ11" s="43">
        <f t="shared" si="5"/>
        <v>-7.3000000000000398E-2</v>
      </c>
      <c r="DA11" s="43">
        <f t="shared" si="5"/>
        <v>-3.7571428571428811E-2</v>
      </c>
      <c r="DB11" s="43">
        <f t="shared" si="5"/>
        <v>1.8571428571427795E-3</v>
      </c>
      <c r="DC11" s="43">
        <f t="shared" si="5"/>
        <v>2.4999999999999911E-2</v>
      </c>
      <c r="DD11" s="43">
        <f t="shared" si="5"/>
        <v>2.5857142857142801E-2</v>
      </c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</row>
    <row r="12" spans="1:168">
      <c r="A12" s="45" t="s">
        <v>40</v>
      </c>
      <c r="B12" s="46">
        <v>0.7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</row>
    <row r="13" spans="1:168">
      <c r="A13" s="45" t="s">
        <v>41</v>
      </c>
      <c r="B13" s="48">
        <v>1.25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</row>
    <row r="14" spans="1:168">
      <c r="A14" s="45" t="s">
        <v>42</v>
      </c>
      <c r="B14" s="43">
        <f>IF(B11&lt;0,B8,B10)</f>
        <v>1.68</v>
      </c>
      <c r="C14" s="43">
        <f t="shared" ref="C14:BN14" si="6">IF(C11&lt;0,C8,C10)</f>
        <v>1.7014285714285715</v>
      </c>
      <c r="D14" s="43">
        <f t="shared" si="6"/>
        <v>1.7214285714285715</v>
      </c>
      <c r="E14" s="43">
        <f t="shared" si="6"/>
        <v>1.6714285714285715</v>
      </c>
      <c r="F14" s="43">
        <f t="shared" si="6"/>
        <v>1.5071428571428571</v>
      </c>
      <c r="G14" s="43">
        <f t="shared" si="6"/>
        <v>1.4742857142857144</v>
      </c>
      <c r="H14" s="43">
        <f t="shared" si="6"/>
        <v>1.5028571428571431</v>
      </c>
      <c r="I14" s="43">
        <f t="shared" si="6"/>
        <v>1.6228571428571428</v>
      </c>
      <c r="J14" s="43">
        <f t="shared" si="6"/>
        <v>1.66</v>
      </c>
      <c r="K14" s="43">
        <f t="shared" si="6"/>
        <v>1.8028571428571429</v>
      </c>
      <c r="L14" s="43">
        <f t="shared" si="6"/>
        <v>1.8185714285714285</v>
      </c>
      <c r="M14" s="43">
        <f t="shared" si="6"/>
        <v>1.9242857142857144</v>
      </c>
      <c r="N14" s="43">
        <f t="shared" si="6"/>
        <v>2.0114285714285716</v>
      </c>
      <c r="O14" s="43">
        <f t="shared" si="6"/>
        <v>2.0528571428571429</v>
      </c>
      <c r="P14" s="43">
        <f t="shared" si="6"/>
        <v>2.0342857142857143</v>
      </c>
      <c r="Q14" s="43">
        <f t="shared" si="6"/>
        <v>2.0171428571428573</v>
      </c>
      <c r="R14" s="43">
        <f t="shared" si="6"/>
        <v>2.0185714285714287</v>
      </c>
      <c r="S14" s="43">
        <f t="shared" si="6"/>
        <v>2.015714285714286</v>
      </c>
      <c r="T14" s="43">
        <f t="shared" si="6"/>
        <v>1.902857142857143</v>
      </c>
      <c r="U14" s="43">
        <f t="shared" si="6"/>
        <v>1.735714285714286</v>
      </c>
      <c r="V14" s="43">
        <f t="shared" si="6"/>
        <v>1.7871428571428571</v>
      </c>
      <c r="W14" s="43">
        <f t="shared" si="6"/>
        <v>1.8171428571428574</v>
      </c>
      <c r="X14" s="43">
        <f t="shared" si="6"/>
        <v>1.892857142857143</v>
      </c>
      <c r="Y14" s="43">
        <f t="shared" si="6"/>
        <v>2.0700000000000003</v>
      </c>
      <c r="Z14" s="43">
        <f t="shared" si="6"/>
        <v>2.0985714285714288</v>
      </c>
      <c r="AA14" s="43">
        <f t="shared" si="6"/>
        <v>2.2128571428571431</v>
      </c>
      <c r="AB14" s="43">
        <f t="shared" si="6"/>
        <v>2.4528571428571433</v>
      </c>
      <c r="AC14" s="43">
        <f t="shared" si="6"/>
        <v>2.5019999999999998</v>
      </c>
      <c r="AD14" s="43">
        <f t="shared" si="6"/>
        <v>2.5790000000000002</v>
      </c>
      <c r="AE14" s="43">
        <f t="shared" si="6"/>
        <v>2.581</v>
      </c>
      <c r="AF14" s="43">
        <f t="shared" si="6"/>
        <v>2.5214285714285714</v>
      </c>
      <c r="AG14" s="43">
        <f t="shared" si="6"/>
        <v>2.2985714285714285</v>
      </c>
      <c r="AH14" s="43">
        <f t="shared" si="6"/>
        <v>2.3071428571428574</v>
      </c>
      <c r="AI14" s="43">
        <f t="shared" si="6"/>
        <v>2.3128571428571432</v>
      </c>
      <c r="AJ14" s="43">
        <f t="shared" si="6"/>
        <v>2.2385714285714284</v>
      </c>
      <c r="AK14" s="43">
        <f t="shared" si="6"/>
        <v>2.1614285714285715</v>
      </c>
      <c r="AL14" s="43">
        <f t="shared" si="6"/>
        <v>2.1342857142857143</v>
      </c>
      <c r="AM14" s="43">
        <f t="shared" si="6"/>
        <v>2.1300000000000003</v>
      </c>
      <c r="AN14" s="43">
        <f t="shared" si="6"/>
        <v>2.265714285714286</v>
      </c>
      <c r="AO14" s="43">
        <f t="shared" si="6"/>
        <v>2.2628571428571429</v>
      </c>
      <c r="AP14" s="43">
        <f t="shared" si="6"/>
        <v>2.2585714285714285</v>
      </c>
      <c r="AQ14" s="43">
        <f t="shared" si="6"/>
        <v>2.3757142857142859</v>
      </c>
      <c r="AR14" s="43">
        <f t="shared" si="6"/>
        <v>2.382857142857143</v>
      </c>
      <c r="AS14" s="43">
        <f t="shared" si="6"/>
        <v>2.1614285714285715</v>
      </c>
      <c r="AT14" s="43">
        <f t="shared" si="6"/>
        <v>2.0014285714285718</v>
      </c>
      <c r="AU14" s="43">
        <f t="shared" si="6"/>
        <v>1.9414285714285715</v>
      </c>
      <c r="AV14" s="43">
        <f t="shared" si="6"/>
        <v>1.9100000000000001</v>
      </c>
      <c r="AW14" s="43">
        <f t="shared" si="6"/>
        <v>1.8857142857142859</v>
      </c>
      <c r="AX14" s="43">
        <f t="shared" si="6"/>
        <v>1.9971428571428571</v>
      </c>
      <c r="AY14" s="43">
        <f t="shared" si="6"/>
        <v>2.1271428571428572</v>
      </c>
      <c r="AZ14" s="43">
        <f t="shared" si="6"/>
        <v>2.1371428571428575</v>
      </c>
      <c r="BA14" s="43">
        <f t="shared" si="6"/>
        <v>2.0957142857142861</v>
      </c>
      <c r="BB14" s="43">
        <f t="shared" si="6"/>
        <v>2.1114285714285717</v>
      </c>
      <c r="BC14" s="43">
        <f t="shared" si="6"/>
        <v>2.112857142857143</v>
      </c>
      <c r="BD14" s="43">
        <f t="shared" si="6"/>
        <v>2.1171428571428574</v>
      </c>
      <c r="BE14" s="43">
        <f t="shared" si="6"/>
        <v>2.0842857142857145</v>
      </c>
      <c r="BF14" s="43">
        <f t="shared" si="6"/>
        <v>2.0900000000000003</v>
      </c>
      <c r="BG14" s="43">
        <f t="shared" si="6"/>
        <v>2.0985714285714288</v>
      </c>
      <c r="BH14" s="43">
        <f t="shared" si="6"/>
        <v>2.1185714285714288</v>
      </c>
      <c r="BI14" s="43">
        <f t="shared" si="6"/>
        <v>2.1514285714285717</v>
      </c>
      <c r="BJ14" s="43">
        <f t="shared" si="6"/>
        <v>2.1585714285714284</v>
      </c>
      <c r="BK14" s="43">
        <f t="shared" si="6"/>
        <v>2.16</v>
      </c>
      <c r="BL14" s="43">
        <f t="shared" si="6"/>
        <v>2.1614285714285715</v>
      </c>
      <c r="BM14" s="43">
        <f t="shared" si="6"/>
        <v>2.19</v>
      </c>
      <c r="BN14" s="43">
        <f t="shared" si="6"/>
        <v>2.1628571428571428</v>
      </c>
      <c r="BO14" s="43">
        <f t="shared" ref="BO14:DD14" si="7">IF(BO11&lt;0,BO8,BO10)</f>
        <v>2.1071428571428572</v>
      </c>
      <c r="BP14" s="43">
        <f t="shared" si="7"/>
        <v>2.0585714285714287</v>
      </c>
      <c r="BQ14" s="43">
        <f t="shared" si="7"/>
        <v>1.9885714285714287</v>
      </c>
      <c r="BR14" s="43">
        <f t="shared" si="7"/>
        <v>2.0314285714285716</v>
      </c>
      <c r="BS14" s="43">
        <f t="shared" si="7"/>
        <v>2.055714285714286</v>
      </c>
      <c r="BT14" s="43">
        <f t="shared" si="7"/>
        <v>2.1071428571428572</v>
      </c>
      <c r="BU14" s="43">
        <f t="shared" si="7"/>
        <v>2.3200000000000003</v>
      </c>
      <c r="BV14" s="43">
        <f t="shared" si="7"/>
        <v>2.4142857142857141</v>
      </c>
      <c r="BW14" s="43">
        <f t="shared" si="7"/>
        <v>2.4614285714285717</v>
      </c>
      <c r="BX14" s="43">
        <f t="shared" si="7"/>
        <v>2.5779999999999998</v>
      </c>
      <c r="BY14" s="43">
        <f t="shared" si="7"/>
        <v>2.6070000000000002</v>
      </c>
      <c r="BZ14" s="43">
        <f t="shared" si="7"/>
        <v>2.5830000000000002</v>
      </c>
      <c r="CA14" s="43">
        <f t="shared" si="7"/>
        <v>2.4057142857142857</v>
      </c>
      <c r="CB14" s="43">
        <f t="shared" si="7"/>
        <v>2.2885714285714287</v>
      </c>
      <c r="CC14" s="43">
        <f t="shared" si="7"/>
        <v>2.1957142857142857</v>
      </c>
      <c r="CD14" s="43">
        <f t="shared" si="7"/>
        <v>2.2200000000000002</v>
      </c>
      <c r="CE14" s="43">
        <f t="shared" si="7"/>
        <v>2.27</v>
      </c>
      <c r="CF14" s="43">
        <f t="shared" si="7"/>
        <v>2.2914285714285718</v>
      </c>
      <c r="CG14" s="43">
        <f t="shared" si="7"/>
        <v>2.4271428571428575</v>
      </c>
      <c r="CH14" s="43">
        <f t="shared" si="7"/>
        <v>2.4928571428571433</v>
      </c>
      <c r="CI14" s="43">
        <f t="shared" si="7"/>
        <v>2.5771428571428574</v>
      </c>
      <c r="CJ14" s="43">
        <f t="shared" si="7"/>
        <v>2.6120000000000001</v>
      </c>
      <c r="CK14" s="43">
        <f t="shared" si="7"/>
        <v>2.6219999999999999</v>
      </c>
      <c r="CL14" s="43">
        <f t="shared" si="7"/>
        <v>2.67</v>
      </c>
      <c r="CM14" s="43">
        <f t="shared" si="7"/>
        <v>2.8239999999999998</v>
      </c>
      <c r="CN14" s="43">
        <f t="shared" si="7"/>
        <v>2.8420000000000001</v>
      </c>
      <c r="CO14" s="43">
        <f t="shared" si="7"/>
        <v>2.6557142857142857</v>
      </c>
      <c r="CP14" s="43">
        <f t="shared" si="7"/>
        <v>2.7349999999999999</v>
      </c>
      <c r="CQ14" s="43">
        <f t="shared" si="7"/>
        <v>2.7360000000000002</v>
      </c>
      <c r="CR14" s="43">
        <f t="shared" si="7"/>
        <v>2.742</v>
      </c>
      <c r="CS14" s="43">
        <f t="shared" si="7"/>
        <v>2.75</v>
      </c>
      <c r="CT14" s="43">
        <f t="shared" si="7"/>
        <v>2.746</v>
      </c>
      <c r="CU14" s="43">
        <f t="shared" si="7"/>
        <v>2.75</v>
      </c>
      <c r="CV14" s="43">
        <f t="shared" si="7"/>
        <v>2.7429999999999999</v>
      </c>
      <c r="CW14" s="43">
        <f t="shared" si="7"/>
        <v>2.734</v>
      </c>
      <c r="CX14" s="43">
        <f t="shared" si="7"/>
        <v>2.74</v>
      </c>
      <c r="CY14" s="43">
        <f t="shared" si="7"/>
        <v>2.742</v>
      </c>
      <c r="CZ14" s="43">
        <f t="shared" si="7"/>
        <v>2.7370000000000001</v>
      </c>
      <c r="DA14" s="43">
        <f t="shared" si="7"/>
        <v>2.7309999999999999</v>
      </c>
      <c r="DB14" s="43">
        <f t="shared" si="7"/>
        <v>2.7271428571428573</v>
      </c>
      <c r="DC14" s="43">
        <f t="shared" si="7"/>
        <v>2.7</v>
      </c>
      <c r="DD14" s="43">
        <f t="shared" si="7"/>
        <v>2.6971428571428571</v>
      </c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</row>
    <row r="15" spans="1:168">
      <c r="A15" s="35" t="s">
        <v>43</v>
      </c>
      <c r="B15" s="4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</row>
    <row r="16" spans="1:168" ht="15">
      <c r="A16" s="50" t="s">
        <v>44</v>
      </c>
      <c r="B16" s="51" t="s">
        <v>45</v>
      </c>
      <c r="C16" s="52">
        <f>LN(C7/B7)</f>
        <v>9.3940824193566223E-4</v>
      </c>
      <c r="D16" s="52">
        <f t="shared" ref="D16:BO16" si="8">LN(D7/C7)</f>
        <v>8.4151969252847184E-3</v>
      </c>
      <c r="E16" s="52">
        <f t="shared" si="8"/>
        <v>9.3066549295303604E-4</v>
      </c>
      <c r="F16" s="52">
        <f t="shared" si="8"/>
        <v>9.2980015996652738E-4</v>
      </c>
      <c r="G16" s="52">
        <f t="shared" si="8"/>
        <v>-2.7919980910312905E-3</v>
      </c>
      <c r="H16" s="52">
        <f t="shared" si="8"/>
        <v>-4.6707231105582326E-3</v>
      </c>
      <c r="I16" s="52">
        <f t="shared" si="8"/>
        <v>2.130696631293056E-2</v>
      </c>
      <c r="J16" s="52">
        <f t="shared" si="8"/>
        <v>8.2154729533910932E-3</v>
      </c>
      <c r="K16" s="52">
        <f t="shared" si="8"/>
        <v>-7.2993024816116079E-3</v>
      </c>
      <c r="L16" s="52">
        <f t="shared" si="8"/>
        <v>2.7434859457508339E-3</v>
      </c>
      <c r="M16" s="52">
        <f t="shared" si="8"/>
        <v>-8.2531417567204141E-3</v>
      </c>
      <c r="N16" s="52">
        <f t="shared" si="8"/>
        <v>-4.6146828546725143E-3</v>
      </c>
      <c r="O16" s="52">
        <f t="shared" si="8"/>
        <v>3.6934483353517301E-3</v>
      </c>
      <c r="P16" s="52">
        <f t="shared" si="8"/>
        <v>2.7611614413280655E-3</v>
      </c>
      <c r="Q16" s="52">
        <f t="shared" si="8"/>
        <v>2.7535584171828166E-3</v>
      </c>
      <c r="R16" s="52">
        <f t="shared" si="8"/>
        <v>2.7459971488558439E-3</v>
      </c>
      <c r="S16" s="52">
        <f t="shared" si="8"/>
        <v>-4.5808600489661479E-3</v>
      </c>
      <c r="T16" s="52">
        <f t="shared" si="8"/>
        <v>-9.1869551707246934E-4</v>
      </c>
      <c r="U16" s="52">
        <f t="shared" si="8"/>
        <v>2.7200226299156544E-2</v>
      </c>
      <c r="V16" s="52">
        <f t="shared" si="8"/>
        <v>2.6797693571152933E-3</v>
      </c>
      <c r="W16" s="52">
        <f t="shared" si="8"/>
        <v>-8.9245878301961123E-4</v>
      </c>
      <c r="X16" s="52">
        <f t="shared" si="8"/>
        <v>6.0624621816434632E-2</v>
      </c>
      <c r="Y16" s="52">
        <f t="shared" si="8"/>
        <v>3.3557078469723151E-3</v>
      </c>
      <c r="Z16" s="52">
        <f t="shared" si="8"/>
        <v>8.3717041306377842E-4</v>
      </c>
      <c r="AA16" s="52">
        <f t="shared" si="8"/>
        <v>1.1647386249181596E-2</v>
      </c>
      <c r="AB16" s="52">
        <f t="shared" si="8"/>
        <v>8.2372788664789292E-3</v>
      </c>
      <c r="AC16" s="52">
        <f t="shared" si="8"/>
        <v>3.2760062059007237E-3</v>
      </c>
      <c r="AD16" s="52">
        <f t="shared" si="8"/>
        <v>1.6220955823538708E-2</v>
      </c>
      <c r="AE16" s="52">
        <f t="shared" si="8"/>
        <v>1.2789942533635855E-2</v>
      </c>
      <c r="AF16" s="52">
        <f t="shared" si="8"/>
        <v>-7.9459678396123052E-4</v>
      </c>
      <c r="AG16" s="52">
        <f t="shared" si="8"/>
        <v>0</v>
      </c>
      <c r="AH16" s="52">
        <f t="shared" si="8"/>
        <v>-1.7642799242749679E-2</v>
      </c>
      <c r="AI16" s="52">
        <f t="shared" si="8"/>
        <v>2.3981964686485405E-2</v>
      </c>
      <c r="AJ16" s="52">
        <f t="shared" si="8"/>
        <v>0</v>
      </c>
      <c r="AK16" s="52">
        <f t="shared" si="8"/>
        <v>-1.5810279973185958E-3</v>
      </c>
      <c r="AL16" s="52">
        <f t="shared" si="8"/>
        <v>-1.5835316056442737E-3</v>
      </c>
      <c r="AM16" s="52">
        <f t="shared" si="8"/>
        <v>-7.9270713623899711E-4</v>
      </c>
      <c r="AN16" s="52">
        <f t="shared" si="8"/>
        <v>-3.177127374672236E-3</v>
      </c>
      <c r="AO16" s="52">
        <f t="shared" si="8"/>
        <v>-7.958615621033422E-4</v>
      </c>
      <c r="AP16" s="52">
        <f t="shared" si="8"/>
        <v>-2.391392132075656E-3</v>
      </c>
      <c r="AQ16" s="52">
        <f t="shared" si="8"/>
        <v>0</v>
      </c>
      <c r="AR16" s="52">
        <f t="shared" si="8"/>
        <v>5.436120921888743E-2</v>
      </c>
      <c r="AS16" s="52">
        <f t="shared" si="8"/>
        <v>9.0294067193943759E-3</v>
      </c>
      <c r="AT16" s="52">
        <f t="shared" si="8"/>
        <v>-5.2572407979707787E-3</v>
      </c>
      <c r="AU16" s="52">
        <f t="shared" si="8"/>
        <v>6.7542470655639905E-3</v>
      </c>
      <c r="AV16" s="52">
        <f t="shared" si="8"/>
        <v>9.6762943305322077E-3</v>
      </c>
      <c r="AW16" s="52">
        <f t="shared" si="8"/>
        <v>6.6445427186685108E-3</v>
      </c>
      <c r="AX16" s="52">
        <f t="shared" si="8"/>
        <v>-3.685960678923168E-3</v>
      </c>
      <c r="AY16" s="52">
        <f t="shared" si="8"/>
        <v>4.4215252578772559E-3</v>
      </c>
      <c r="AZ16" s="52">
        <f t="shared" si="8"/>
        <v>4.3172171865208574E-2</v>
      </c>
      <c r="BA16" s="52">
        <f t="shared" si="8"/>
        <v>9.8108705642592393E-3</v>
      </c>
      <c r="BB16" s="52">
        <f t="shared" si="8"/>
        <v>3.480685727802186E-3</v>
      </c>
      <c r="BC16" s="52">
        <f t="shared" si="8"/>
        <v>-1.3908208083429645E-3</v>
      </c>
      <c r="BD16" s="52">
        <f t="shared" si="8"/>
        <v>2.4064413209796576E-2</v>
      </c>
      <c r="BE16" s="52">
        <f t="shared" si="8"/>
        <v>5.2277863887717116E-2</v>
      </c>
      <c r="BF16" s="52">
        <f t="shared" si="8"/>
        <v>3.2976989433014137E-2</v>
      </c>
      <c r="BG16" s="52">
        <f t="shared" si="8"/>
        <v>2.464696542771512E-2</v>
      </c>
      <c r="BH16" s="52">
        <f t="shared" si="8"/>
        <v>4.8573258828598E-3</v>
      </c>
      <c r="BI16" s="52">
        <f t="shared" si="8"/>
        <v>0</v>
      </c>
      <c r="BJ16" s="52">
        <f t="shared" si="8"/>
        <v>1.4432000339038976E-2</v>
      </c>
      <c r="BK16" s="52">
        <f t="shared" si="8"/>
        <v>2.6511125548331863E-2</v>
      </c>
      <c r="BL16" s="52">
        <f t="shared" si="8"/>
        <v>3.2039353744616875E-2</v>
      </c>
      <c r="BM16" s="52">
        <f t="shared" si="8"/>
        <v>-1.9329766139667352E-2</v>
      </c>
      <c r="BN16" s="52">
        <f t="shared" si="8"/>
        <v>-1.038670618880972E-2</v>
      </c>
      <c r="BO16" s="52">
        <f t="shared" si="8"/>
        <v>-1.5785185989411973E-2</v>
      </c>
      <c r="BP16" s="52">
        <f t="shared" ref="BP16:DD16" si="9">LN(BP7/BO7)</f>
        <v>-1.8436442507438425E-2</v>
      </c>
      <c r="BQ16" s="52">
        <f t="shared" si="9"/>
        <v>-3.6056456989275329E-2</v>
      </c>
      <c r="BR16" s="52">
        <f t="shared" si="9"/>
        <v>-1.5047305856500505E-2</v>
      </c>
      <c r="BS16" s="52">
        <f t="shared" si="9"/>
        <v>-1.2642226715401904E-3</v>
      </c>
      <c r="BT16" s="52">
        <f t="shared" si="9"/>
        <v>-3.0830958337657925E-2</v>
      </c>
      <c r="BU16" s="52">
        <f t="shared" si="9"/>
        <v>2.7028672387919419E-2</v>
      </c>
      <c r="BV16" s="52">
        <f t="shared" si="9"/>
        <v>7.5901692666756528E-3</v>
      </c>
      <c r="BW16" s="52">
        <f t="shared" si="9"/>
        <v>6.9074057998108956E-3</v>
      </c>
      <c r="BX16" s="52">
        <f t="shared" si="9"/>
        <v>-9.4310664452078516E-3</v>
      </c>
      <c r="BY16" s="52">
        <f t="shared" si="9"/>
        <v>8.1787181287421452E-3</v>
      </c>
      <c r="BZ16" s="52">
        <f t="shared" si="9"/>
        <v>-1.8814680997057312E-3</v>
      </c>
      <c r="CA16" s="52">
        <f t="shared" si="9"/>
        <v>-4.4039077152550534E-3</v>
      </c>
      <c r="CB16" s="52">
        <f t="shared" si="9"/>
        <v>1.8738836886247483E-2</v>
      </c>
      <c r="CC16" s="52">
        <f t="shared" si="9"/>
        <v>6.1862049606610221E-4</v>
      </c>
      <c r="CD16" s="52">
        <f t="shared" si="9"/>
        <v>1.8535686493228347E-3</v>
      </c>
      <c r="CE16" s="52">
        <f t="shared" si="9"/>
        <v>1.8501392881613734E-3</v>
      </c>
      <c r="CF16" s="52">
        <f t="shared" si="9"/>
        <v>0</v>
      </c>
      <c r="CG16" s="52">
        <f t="shared" si="9"/>
        <v>-3.703707937484303E-3</v>
      </c>
      <c r="CH16" s="52">
        <f t="shared" si="9"/>
        <v>0</v>
      </c>
      <c r="CI16" s="52">
        <f t="shared" si="9"/>
        <v>-2.1882711249507709E-2</v>
      </c>
      <c r="CJ16" s="52">
        <f t="shared" si="9"/>
        <v>-1.914544758443509E-2</v>
      </c>
      <c r="CK16" s="52">
        <f t="shared" si="9"/>
        <v>1.9311238701704421E-3</v>
      </c>
      <c r="CL16" s="52">
        <f t="shared" si="9"/>
        <v>7.0490519374140082E-3</v>
      </c>
      <c r="CM16" s="52">
        <f t="shared" si="9"/>
        <v>2.2728251077556091E-2</v>
      </c>
      <c r="CN16" s="52">
        <f t="shared" si="9"/>
        <v>1.5484979590733196E-2</v>
      </c>
      <c r="CO16" s="52">
        <f t="shared" si="9"/>
        <v>2.4554954019760582E-3</v>
      </c>
      <c r="CP16" s="52">
        <f t="shared" si="9"/>
        <v>-8.0025050025768416E-3</v>
      </c>
      <c r="CQ16" s="52">
        <f t="shared" si="9"/>
        <v>-6.1823804133006612E-4</v>
      </c>
      <c r="CR16" s="52">
        <f t="shared" si="9"/>
        <v>-3.7174764001325316E-3</v>
      </c>
      <c r="CS16" s="52">
        <f t="shared" si="9"/>
        <v>1.8604656529198924E-3</v>
      </c>
      <c r="CT16" s="52">
        <f t="shared" si="9"/>
        <v>-2.4813908513855094E-3</v>
      </c>
      <c r="CU16" s="52">
        <f t="shared" si="9"/>
        <v>8.0421095360825815E-3</v>
      </c>
      <c r="CV16" s="52">
        <f t="shared" si="9"/>
        <v>5.5299680094609551E-3</v>
      </c>
      <c r="CW16" s="52">
        <f t="shared" si="9"/>
        <v>1.836547807301552E-3</v>
      </c>
      <c r="CX16" s="52">
        <f t="shared" si="9"/>
        <v>-6.1180791140566613E-4</v>
      </c>
      <c r="CY16" s="52">
        <f t="shared" si="9"/>
        <v>3.6061599792051549E-2</v>
      </c>
      <c r="CZ16" s="52">
        <f t="shared" si="9"/>
        <v>9.9853986801938834E-3</v>
      </c>
      <c r="DA16" s="52">
        <f t="shared" si="9"/>
        <v>8.7285977511797237E-3</v>
      </c>
      <c r="DB16" s="52">
        <f t="shared" si="9"/>
        <v>4.6242856971137909E-3</v>
      </c>
      <c r="DC16" s="52">
        <f t="shared" si="9"/>
        <v>2.8793570137959509E-3</v>
      </c>
      <c r="DD16" s="52">
        <f t="shared" si="9"/>
        <v>5.7487785429159472E-4</v>
      </c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</row>
    <row r="17" spans="1:168" ht="15">
      <c r="A17" s="45" t="s">
        <v>46</v>
      </c>
      <c r="B17" s="51" t="s">
        <v>47</v>
      </c>
      <c r="C17" s="52">
        <f t="shared" ref="C17:BN17" si="10">LN(C14/B14)</f>
        <v>1.2674440896727861E-2</v>
      </c>
      <c r="D17" s="52">
        <f t="shared" si="10"/>
        <v>1.1686276569455263E-2</v>
      </c>
      <c r="E17" s="52">
        <f t="shared" si="10"/>
        <v>-2.9475818132953576E-2</v>
      </c>
      <c r="F17" s="52">
        <f t="shared" si="10"/>
        <v>-0.10346298188163504</v>
      </c>
      <c r="G17" s="52">
        <f t="shared" si="10"/>
        <v>-2.2042099868658717E-2</v>
      </c>
      <c r="H17" s="52">
        <f t="shared" si="10"/>
        <v>1.9194447256147159E-2</v>
      </c>
      <c r="I17" s="52">
        <f t="shared" si="10"/>
        <v>7.6820205983441192E-2</v>
      </c>
      <c r="J17" s="52">
        <f t="shared" si="10"/>
        <v>2.2629338130759902E-2</v>
      </c>
      <c r="K17" s="52">
        <f t="shared" si="10"/>
        <v>8.2555105689301952E-2</v>
      </c>
      <c r="L17" s="52">
        <f t="shared" si="10"/>
        <v>8.6785554562480282E-3</v>
      </c>
      <c r="M17" s="52">
        <f t="shared" si="10"/>
        <v>5.6503577852957579E-2</v>
      </c>
      <c r="N17" s="52">
        <f t="shared" si="10"/>
        <v>4.4290360307623733E-2</v>
      </c>
      <c r="O17" s="52">
        <f t="shared" si="10"/>
        <v>2.0387349361037137E-2</v>
      </c>
      <c r="P17" s="52">
        <f t="shared" si="10"/>
        <v>-9.0877941071038516E-3</v>
      </c>
      <c r="Q17" s="52">
        <f t="shared" si="10"/>
        <v>-8.4626739187335428E-3</v>
      </c>
      <c r="R17" s="52">
        <f t="shared" si="10"/>
        <v>7.0796463134009419E-4</v>
      </c>
      <c r="S17" s="52">
        <f t="shared" si="10"/>
        <v>-1.416430831713362E-3</v>
      </c>
      <c r="T17" s="52">
        <f t="shared" si="10"/>
        <v>-5.7617100752479659E-2</v>
      </c>
      <c r="U17" s="52">
        <f t="shared" si="10"/>
        <v>-9.1937495325685611E-2</v>
      </c>
      <c r="V17" s="52">
        <f t="shared" si="10"/>
        <v>2.9199154692262135E-2</v>
      </c>
      <c r="W17" s="52">
        <f t="shared" si="10"/>
        <v>1.6647233433156428E-2</v>
      </c>
      <c r="X17" s="52">
        <f t="shared" si="10"/>
        <v>4.0821994520254985E-2</v>
      </c>
      <c r="Y17" s="52">
        <f t="shared" si="10"/>
        <v>8.9461203900359901E-2</v>
      </c>
      <c r="Z17" s="52">
        <f t="shared" si="10"/>
        <v>1.3708233853194829E-2</v>
      </c>
      <c r="AA17" s="52">
        <f t="shared" si="10"/>
        <v>5.3027664242991275E-2</v>
      </c>
      <c r="AB17" s="52">
        <f t="shared" si="10"/>
        <v>0.10296902048060698</v>
      </c>
      <c r="AC17" s="52">
        <f t="shared" si="10"/>
        <v>1.9836886190648224E-2</v>
      </c>
      <c r="AD17" s="52">
        <f t="shared" si="10"/>
        <v>3.031131485448843E-2</v>
      </c>
      <c r="AE17" s="52">
        <f t="shared" si="10"/>
        <v>7.7519383726899012E-4</v>
      </c>
      <c r="AF17" s="52">
        <f t="shared" si="10"/>
        <v>-2.3351286412484341E-2</v>
      </c>
      <c r="AG17" s="52">
        <f t="shared" si="10"/>
        <v>-9.2537822375013887E-2</v>
      </c>
      <c r="AH17" s="52">
        <f t="shared" si="10"/>
        <v>3.7220886643737727E-3</v>
      </c>
      <c r="AI17" s="52">
        <f t="shared" si="10"/>
        <v>2.473718020878288E-3</v>
      </c>
      <c r="AJ17" s="52">
        <f t="shared" si="10"/>
        <v>-3.2645711321614458E-2</v>
      </c>
      <c r="AK17" s="52">
        <f t="shared" si="10"/>
        <v>-3.5068528567664792E-2</v>
      </c>
      <c r="AL17" s="52">
        <f t="shared" si="10"/>
        <v>-1.2637348095593267E-2</v>
      </c>
      <c r="AM17" s="52">
        <f t="shared" si="10"/>
        <v>-2.0100509280241118E-3</v>
      </c>
      <c r="AN17" s="52">
        <f t="shared" si="10"/>
        <v>6.1768087430054817E-2</v>
      </c>
      <c r="AO17" s="52">
        <f t="shared" si="10"/>
        <v>-1.2618298204222765E-3</v>
      </c>
      <c r="AP17" s="52">
        <f t="shared" si="10"/>
        <v>-1.8957351648992008E-3</v>
      </c>
      <c r="AQ17" s="52">
        <f t="shared" si="10"/>
        <v>5.0565641983455777E-2</v>
      </c>
      <c r="AR17" s="52">
        <f t="shared" si="10"/>
        <v>3.0021037257644124E-3</v>
      </c>
      <c r="AS17" s="52">
        <f t="shared" si="10"/>
        <v>-9.7530869130336248E-2</v>
      </c>
      <c r="AT17" s="52">
        <f t="shared" si="10"/>
        <v>-7.6908167451348763E-2</v>
      </c>
      <c r="AU17" s="52">
        <f t="shared" si="10"/>
        <v>-3.043713218586341E-2</v>
      </c>
      <c r="AV17" s="52">
        <f t="shared" si="10"/>
        <v>-1.6320837049200541E-2</v>
      </c>
      <c r="AW17" s="52">
        <f t="shared" si="10"/>
        <v>-1.279656152152658E-2</v>
      </c>
      <c r="AX17" s="52">
        <f t="shared" si="10"/>
        <v>5.7410907213338809E-2</v>
      </c>
      <c r="AY17" s="52">
        <f t="shared" si="10"/>
        <v>6.306210989025357E-2</v>
      </c>
      <c r="AZ17" s="52">
        <f t="shared" si="10"/>
        <v>4.6901258504136239E-3</v>
      </c>
      <c r="BA17" s="52">
        <f t="shared" si="10"/>
        <v>-1.9575380391440859E-2</v>
      </c>
      <c r="BB17" s="52">
        <f t="shared" si="10"/>
        <v>7.4703233651653728E-3</v>
      </c>
      <c r="BC17" s="52">
        <f t="shared" si="10"/>
        <v>6.7636120265276056E-4</v>
      </c>
      <c r="BD17" s="52">
        <f t="shared" si="10"/>
        <v>2.0263431452324674E-3</v>
      </c>
      <c r="BE17" s="52">
        <f t="shared" si="10"/>
        <v>-1.564125733324653E-2</v>
      </c>
      <c r="BF17" s="52">
        <f t="shared" si="10"/>
        <v>2.7378524973387993E-3</v>
      </c>
      <c r="BG17" s="52">
        <f t="shared" si="10"/>
        <v>4.0927751537529851E-3</v>
      </c>
      <c r="BH17" s="52">
        <f t="shared" si="10"/>
        <v>9.4851659640547373E-3</v>
      </c>
      <c r="BI17" s="52">
        <f t="shared" si="10"/>
        <v>1.5390066221906855E-2</v>
      </c>
      <c r="BJ17" s="52">
        <f t="shared" si="10"/>
        <v>3.3145539129004579E-3</v>
      </c>
      <c r="BK17" s="52">
        <f t="shared" si="10"/>
        <v>6.6159446673894041E-4</v>
      </c>
      <c r="BL17" s="52">
        <f t="shared" si="10"/>
        <v>6.6115704887753472E-4</v>
      </c>
      <c r="BM17" s="52">
        <f t="shared" si="10"/>
        <v>1.3132165083458252E-2</v>
      </c>
      <c r="BN17" s="52">
        <f t="shared" si="10"/>
        <v>-1.2471444874419983E-2</v>
      </c>
      <c r="BO17" s="52">
        <f t="shared" ref="BO17:DD17" si="11">LN(BO14/BN14)</f>
        <v>-2.6097165223473842E-2</v>
      </c>
      <c r="BP17" s="52">
        <f t="shared" si="11"/>
        <v>-2.3320672774398081E-2</v>
      </c>
      <c r="BQ17" s="52">
        <f t="shared" si="11"/>
        <v>-3.4595755105157125E-2</v>
      </c>
      <c r="BR17" s="52">
        <f t="shared" si="11"/>
        <v>2.1322769468821244E-2</v>
      </c>
      <c r="BS17" s="52">
        <f t="shared" si="11"/>
        <v>1.1884096524181669E-2</v>
      </c>
      <c r="BT17" s="52">
        <f t="shared" si="11"/>
        <v>2.4709561886552163E-2</v>
      </c>
      <c r="BU17" s="52">
        <f t="shared" si="11"/>
        <v>9.6234251947703228E-2</v>
      </c>
      <c r="BV17" s="52">
        <f t="shared" si="11"/>
        <v>3.9836287195495659E-2</v>
      </c>
      <c r="BW17" s="52">
        <f t="shared" si="11"/>
        <v>1.9338428610810716E-2</v>
      </c>
      <c r="BX17" s="52">
        <f t="shared" si="11"/>
        <v>4.6272003032470442E-2</v>
      </c>
      <c r="BY17" s="52">
        <f t="shared" si="11"/>
        <v>1.1186230434369266E-2</v>
      </c>
      <c r="BZ17" s="52">
        <f t="shared" si="11"/>
        <v>-9.2486208376612467E-3</v>
      </c>
      <c r="CA17" s="52">
        <f t="shared" si="11"/>
        <v>-7.1104654354836178E-2</v>
      </c>
      <c r="CB17" s="52">
        <f t="shared" si="11"/>
        <v>-4.9919067173967442E-2</v>
      </c>
      <c r="CC17" s="52">
        <f t="shared" si="11"/>
        <v>-4.1420384089708773E-2</v>
      </c>
      <c r="CD17" s="52">
        <f t="shared" si="11"/>
        <v>1.0999787388997068E-2</v>
      </c>
      <c r="CE17" s="52">
        <f t="shared" si="11"/>
        <v>2.2272635609123223E-2</v>
      </c>
      <c r="CF17" s="52">
        <f t="shared" si="11"/>
        <v>9.3956218897440231E-3</v>
      </c>
      <c r="CG17" s="52">
        <f t="shared" si="11"/>
        <v>5.7539333245472273E-2</v>
      </c>
      <c r="CH17" s="52">
        <f t="shared" si="11"/>
        <v>2.6714712964595631E-2</v>
      </c>
      <c r="CI17" s="52">
        <f t="shared" si="11"/>
        <v>3.3251865986041275E-2</v>
      </c>
      <c r="CJ17" s="52">
        <f t="shared" si="11"/>
        <v>1.3434845835020246E-2</v>
      </c>
      <c r="CK17" s="52">
        <f t="shared" si="11"/>
        <v>3.8211739273234352E-3</v>
      </c>
      <c r="CL17" s="52">
        <f t="shared" si="11"/>
        <v>1.8141087070650003E-2</v>
      </c>
      <c r="CM17" s="52">
        <f t="shared" si="11"/>
        <v>5.607584721883753E-2</v>
      </c>
      <c r="CN17" s="52">
        <f t="shared" si="11"/>
        <v>6.3537100439133905E-3</v>
      </c>
      <c r="CO17" s="52">
        <f t="shared" si="11"/>
        <v>-6.779437699686959E-2</v>
      </c>
      <c r="CP17" s="52">
        <f t="shared" si="11"/>
        <v>2.9417783195905187E-2</v>
      </c>
      <c r="CQ17" s="52">
        <f t="shared" si="11"/>
        <v>3.6556388635962389E-4</v>
      </c>
      <c r="CR17" s="52">
        <f t="shared" si="11"/>
        <v>2.1905813798184601E-3</v>
      </c>
      <c r="CS17" s="52">
        <f t="shared" si="11"/>
        <v>2.9133305383573071E-3</v>
      </c>
      <c r="CT17" s="52">
        <f t="shared" si="11"/>
        <v>-1.4556043327006501E-3</v>
      </c>
      <c r="CU17" s="52">
        <f t="shared" si="11"/>
        <v>1.4556043327005853E-3</v>
      </c>
      <c r="CV17" s="52">
        <f t="shared" si="11"/>
        <v>-2.5486997230138287E-3</v>
      </c>
      <c r="CW17" s="52">
        <f t="shared" si="11"/>
        <v>-3.2864736537083017E-3</v>
      </c>
      <c r="CX17" s="52">
        <f t="shared" si="11"/>
        <v>2.1921820982210511E-3</v>
      </c>
      <c r="CY17" s="52">
        <f t="shared" si="11"/>
        <v>7.2966074014364616E-4</v>
      </c>
      <c r="CZ17" s="52">
        <f t="shared" si="11"/>
        <v>-1.8251510815805593E-3</v>
      </c>
      <c r="DA17" s="52">
        <f t="shared" si="11"/>
        <v>-2.1945875669741374E-3</v>
      </c>
      <c r="DB17" s="52">
        <f t="shared" si="11"/>
        <v>-1.4133538092249355E-3</v>
      </c>
      <c r="DC17" s="52">
        <f t="shared" si="11"/>
        <v>-1.000271567205952E-2</v>
      </c>
      <c r="DD17" s="52">
        <f t="shared" si="11"/>
        <v>-1.0587613482422101E-3</v>
      </c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</row>
    <row r="18" spans="1:168">
      <c r="A18" s="54" t="s">
        <v>48</v>
      </c>
      <c r="B18" s="55">
        <f t="shared" ref="B18:BM18" si="12">B14-B7</f>
        <v>0.82879999999999987</v>
      </c>
      <c r="C18" s="55">
        <f t="shared" si="12"/>
        <v>0.84942857142857153</v>
      </c>
      <c r="D18" s="55">
        <f t="shared" si="12"/>
        <v>0.86222857142857146</v>
      </c>
      <c r="E18" s="55">
        <f t="shared" si="12"/>
        <v>0.8114285714285715</v>
      </c>
      <c r="F18" s="55">
        <f t="shared" si="12"/>
        <v>0.64634285714285711</v>
      </c>
      <c r="G18" s="55">
        <f t="shared" si="12"/>
        <v>0.61588571428571448</v>
      </c>
      <c r="H18" s="55">
        <f t="shared" si="12"/>
        <v>0.64845714285714307</v>
      </c>
      <c r="I18" s="55">
        <f t="shared" si="12"/>
        <v>0.75005714285714276</v>
      </c>
      <c r="J18" s="55">
        <f t="shared" si="12"/>
        <v>0.7799999999999998</v>
      </c>
      <c r="K18" s="55">
        <f t="shared" si="12"/>
        <v>0.92925714285714289</v>
      </c>
      <c r="L18" s="55">
        <f t="shared" si="12"/>
        <v>0.9425714285714285</v>
      </c>
      <c r="M18" s="55">
        <f t="shared" si="12"/>
        <v>1.0554857142857144</v>
      </c>
      <c r="N18" s="55">
        <f t="shared" si="12"/>
        <v>1.1466285714285716</v>
      </c>
      <c r="O18" s="55">
        <f t="shared" si="12"/>
        <v>1.1848571428571431</v>
      </c>
      <c r="P18" s="55">
        <f t="shared" si="12"/>
        <v>1.1638857142857142</v>
      </c>
      <c r="Q18" s="55">
        <f t="shared" si="12"/>
        <v>1.1443428571428573</v>
      </c>
      <c r="R18" s="55">
        <f t="shared" si="12"/>
        <v>1.1433714285714287</v>
      </c>
      <c r="S18" s="55">
        <f t="shared" si="12"/>
        <v>1.144514285714286</v>
      </c>
      <c r="T18" s="55">
        <f t="shared" si="12"/>
        <v>1.032457142857143</v>
      </c>
      <c r="U18" s="55">
        <f t="shared" si="12"/>
        <v>0.8413142857142859</v>
      </c>
      <c r="V18" s="55">
        <f t="shared" si="12"/>
        <v>0.8903428571428571</v>
      </c>
      <c r="W18" s="55">
        <f t="shared" si="12"/>
        <v>0.92114285714285726</v>
      </c>
      <c r="X18" s="55">
        <f t="shared" si="12"/>
        <v>0.94085714285714306</v>
      </c>
      <c r="Y18" s="55">
        <f t="shared" si="12"/>
        <v>1.1148000000000002</v>
      </c>
      <c r="Z18" s="55">
        <f t="shared" si="12"/>
        <v>1.1425714285714288</v>
      </c>
      <c r="AA18" s="55">
        <f t="shared" si="12"/>
        <v>1.245657142857143</v>
      </c>
      <c r="AB18" s="55">
        <f t="shared" si="12"/>
        <v>1.4776571428571432</v>
      </c>
      <c r="AC18" s="55">
        <f t="shared" si="12"/>
        <v>1.5235999999999996</v>
      </c>
      <c r="AD18" s="55">
        <f t="shared" si="12"/>
        <v>1.5846</v>
      </c>
      <c r="AE18" s="55">
        <f t="shared" si="12"/>
        <v>1.5738000000000001</v>
      </c>
      <c r="AF18" s="55">
        <f t="shared" si="12"/>
        <v>1.5150285714285714</v>
      </c>
      <c r="AG18" s="55">
        <f t="shared" si="12"/>
        <v>1.2921714285714285</v>
      </c>
      <c r="AH18" s="55">
        <f t="shared" si="12"/>
        <v>1.3183428571428575</v>
      </c>
      <c r="AI18" s="55">
        <f t="shared" si="12"/>
        <v>1.3000571428571432</v>
      </c>
      <c r="AJ18" s="55">
        <f t="shared" si="12"/>
        <v>1.2257714285714285</v>
      </c>
      <c r="AK18" s="55">
        <f t="shared" si="12"/>
        <v>1.1502285714285714</v>
      </c>
      <c r="AL18" s="55">
        <f t="shared" si="12"/>
        <v>1.1246857142857143</v>
      </c>
      <c r="AM18" s="55">
        <f t="shared" si="12"/>
        <v>1.1212000000000004</v>
      </c>
      <c r="AN18" s="55">
        <f t="shared" si="12"/>
        <v>1.2601142857142862</v>
      </c>
      <c r="AO18" s="55">
        <f t="shared" si="12"/>
        <v>1.258057142857143</v>
      </c>
      <c r="AP18" s="55">
        <f t="shared" si="12"/>
        <v>1.2561714285714285</v>
      </c>
      <c r="AQ18" s="55">
        <f t="shared" si="12"/>
        <v>1.3733142857142859</v>
      </c>
      <c r="AR18" s="55">
        <f t="shared" si="12"/>
        <v>1.324457142857143</v>
      </c>
      <c r="AS18" s="55">
        <f t="shared" si="12"/>
        <v>1.0934285714285714</v>
      </c>
      <c r="AT18" s="55">
        <f t="shared" si="12"/>
        <v>0.93902857142857177</v>
      </c>
      <c r="AU18" s="55">
        <f t="shared" si="12"/>
        <v>0.87182857142857162</v>
      </c>
      <c r="AV18" s="55">
        <f t="shared" si="12"/>
        <v>0.83000000000000007</v>
      </c>
      <c r="AW18" s="55">
        <f t="shared" si="12"/>
        <v>0.79851428571428595</v>
      </c>
      <c r="AX18" s="55">
        <f t="shared" si="12"/>
        <v>0.91394285714285695</v>
      </c>
      <c r="AY18" s="55">
        <f t="shared" si="12"/>
        <v>1.0391428571428571</v>
      </c>
      <c r="AZ18" s="55">
        <f t="shared" si="12"/>
        <v>1.0011428571428576</v>
      </c>
      <c r="BA18" s="55">
        <f t="shared" si="12"/>
        <v>0.94851428571428609</v>
      </c>
      <c r="BB18" s="55">
        <f t="shared" si="12"/>
        <v>0.96022857142857165</v>
      </c>
      <c r="BC18" s="55">
        <f t="shared" si="12"/>
        <v>0.96325714285714303</v>
      </c>
      <c r="BD18" s="55">
        <f t="shared" si="12"/>
        <v>0.93954285714285746</v>
      </c>
      <c r="BE18" s="55">
        <f t="shared" si="12"/>
        <v>0.84348571428571462</v>
      </c>
      <c r="BF18" s="55">
        <f t="shared" si="12"/>
        <v>0.80760000000000032</v>
      </c>
      <c r="BG18" s="55">
        <f t="shared" si="12"/>
        <v>0.78417142857142874</v>
      </c>
      <c r="BH18" s="55">
        <f t="shared" si="12"/>
        <v>0.7977714285714288</v>
      </c>
      <c r="BI18" s="55">
        <f t="shared" si="12"/>
        <v>0.83062857142857172</v>
      </c>
      <c r="BJ18" s="55">
        <f t="shared" si="12"/>
        <v>0.81857142857142828</v>
      </c>
      <c r="BK18" s="55">
        <f t="shared" si="12"/>
        <v>0.78400000000000025</v>
      </c>
      <c r="BL18" s="55">
        <f t="shared" si="12"/>
        <v>0.74062857142857141</v>
      </c>
      <c r="BM18" s="55">
        <f t="shared" si="12"/>
        <v>0.7964</v>
      </c>
      <c r="BN18" s="55">
        <f t="shared" ref="BN18:DD18" si="13">BN14-BN7</f>
        <v>0.78365714285714283</v>
      </c>
      <c r="BO18" s="55">
        <f t="shared" si="13"/>
        <v>0.74954285714285707</v>
      </c>
      <c r="BP18" s="55">
        <f t="shared" si="13"/>
        <v>0.72577142857142873</v>
      </c>
      <c r="BQ18" s="55">
        <f t="shared" si="13"/>
        <v>0.70297142857142858</v>
      </c>
      <c r="BR18" s="55">
        <f t="shared" si="13"/>
        <v>0.76502857142857161</v>
      </c>
      <c r="BS18" s="55">
        <f t="shared" si="13"/>
        <v>0.79091428571428612</v>
      </c>
      <c r="BT18" s="55">
        <f t="shared" si="13"/>
        <v>0.88074285714285727</v>
      </c>
      <c r="BU18" s="55">
        <f t="shared" si="13"/>
        <v>1.0600000000000003</v>
      </c>
      <c r="BV18" s="55">
        <f t="shared" si="13"/>
        <v>1.1446857142857141</v>
      </c>
      <c r="BW18" s="55">
        <f t="shared" si="13"/>
        <v>1.1830285714285718</v>
      </c>
      <c r="BX18" s="55">
        <f t="shared" si="13"/>
        <v>1.3115999999999999</v>
      </c>
      <c r="BY18" s="55">
        <f t="shared" si="13"/>
        <v>1.3302</v>
      </c>
      <c r="BZ18" s="55">
        <f t="shared" si="13"/>
        <v>1.3086000000000002</v>
      </c>
      <c r="CA18" s="55">
        <f t="shared" si="13"/>
        <v>1.1369142857142855</v>
      </c>
      <c r="CB18" s="55">
        <f t="shared" si="13"/>
        <v>0.99577142857142853</v>
      </c>
      <c r="CC18" s="55">
        <f t="shared" si="13"/>
        <v>0.90211428571428565</v>
      </c>
      <c r="CD18" s="55">
        <f t="shared" si="13"/>
        <v>0.92400000000000015</v>
      </c>
      <c r="CE18" s="55">
        <f t="shared" si="13"/>
        <v>0.97160000000000002</v>
      </c>
      <c r="CF18" s="55">
        <f t="shared" si="13"/>
        <v>0.99302857142857182</v>
      </c>
      <c r="CG18" s="55">
        <f t="shared" si="13"/>
        <v>1.1335428571428574</v>
      </c>
      <c r="CH18" s="55">
        <f t="shared" si="13"/>
        <v>1.1992571428571432</v>
      </c>
      <c r="CI18" s="55">
        <f t="shared" si="13"/>
        <v>1.3115428571428573</v>
      </c>
      <c r="CJ18" s="55">
        <f t="shared" si="13"/>
        <v>1.3704000000000001</v>
      </c>
      <c r="CK18" s="55">
        <f t="shared" si="13"/>
        <v>1.3779999999999999</v>
      </c>
      <c r="CL18" s="55">
        <f t="shared" si="13"/>
        <v>1.4171999999999998</v>
      </c>
      <c r="CM18" s="55">
        <f t="shared" si="13"/>
        <v>1.5423999999999998</v>
      </c>
      <c r="CN18" s="55">
        <f t="shared" si="13"/>
        <v>1.5404</v>
      </c>
      <c r="CO18" s="55">
        <f t="shared" si="13"/>
        <v>1.3509142857142857</v>
      </c>
      <c r="CP18" s="55">
        <f t="shared" si="13"/>
        <v>1.4405999999999999</v>
      </c>
      <c r="CQ18" s="55">
        <f t="shared" si="13"/>
        <v>1.4424000000000001</v>
      </c>
      <c r="CR18" s="55">
        <f t="shared" si="13"/>
        <v>1.4532</v>
      </c>
      <c r="CS18" s="55">
        <f t="shared" si="13"/>
        <v>1.4587999999999999</v>
      </c>
      <c r="CT18" s="55">
        <f t="shared" si="13"/>
        <v>1.458</v>
      </c>
      <c r="CU18" s="55">
        <f t="shared" si="13"/>
        <v>1.4516</v>
      </c>
      <c r="CV18" s="55">
        <f t="shared" si="13"/>
        <v>1.4374</v>
      </c>
      <c r="CW18" s="55">
        <f t="shared" si="13"/>
        <v>1.4259999999999999</v>
      </c>
      <c r="CX18" s="55">
        <f t="shared" si="13"/>
        <v>1.4328000000000003</v>
      </c>
      <c r="CY18" s="55">
        <f t="shared" si="13"/>
        <v>1.3868</v>
      </c>
      <c r="CZ18" s="55">
        <f t="shared" si="13"/>
        <v>1.3682000000000001</v>
      </c>
      <c r="DA18" s="55">
        <f t="shared" si="13"/>
        <v>1.3501999999999998</v>
      </c>
      <c r="DB18" s="55">
        <f t="shared" si="13"/>
        <v>1.3399428571428573</v>
      </c>
      <c r="DC18" s="55">
        <f t="shared" si="13"/>
        <v>1.3088000000000002</v>
      </c>
      <c r="DD18" s="55">
        <f t="shared" si="13"/>
        <v>1.3051428571428572</v>
      </c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</row>
    <row r="19" spans="1:168">
      <c r="A19" s="54" t="s">
        <v>49</v>
      </c>
      <c r="B19" s="57">
        <v>1219.6594</v>
      </c>
      <c r="C19" s="57">
        <v>1207.9423999999999</v>
      </c>
      <c r="D19" s="57">
        <v>1190.9123</v>
      </c>
      <c r="E19" s="57">
        <v>1175.1650999999999</v>
      </c>
      <c r="F19" s="57">
        <v>1167.4599000000001</v>
      </c>
      <c r="G19" s="57">
        <v>1155.672</v>
      </c>
      <c r="H19" s="57">
        <v>1145.9315999999999</v>
      </c>
      <c r="I19" s="57">
        <v>1141.0252</v>
      </c>
      <c r="J19" s="57">
        <v>1141.7102</v>
      </c>
      <c r="K19" s="57">
        <v>1138.8631</v>
      </c>
      <c r="L19" s="57">
        <v>1140.2312999999999</v>
      </c>
      <c r="M19" s="57">
        <v>1134.5586000000001</v>
      </c>
      <c r="N19" s="57">
        <v>1128.5771</v>
      </c>
      <c r="O19" s="57">
        <v>1121.2887000000001</v>
      </c>
      <c r="P19" s="57">
        <v>1116.3767</v>
      </c>
      <c r="Q19" s="57">
        <v>1117.7179000000001</v>
      </c>
      <c r="R19" s="57">
        <v>1119.7334000000001</v>
      </c>
      <c r="S19" s="57">
        <v>1114.9392</v>
      </c>
      <c r="T19" s="57">
        <v>1109.9445000000001</v>
      </c>
      <c r="U19" s="57">
        <v>1103.1052</v>
      </c>
      <c r="V19" s="57">
        <v>1092.1833999999999</v>
      </c>
      <c r="W19" s="57">
        <v>1083.6226999999999</v>
      </c>
      <c r="X19" s="57">
        <v>1076.1969999999999</v>
      </c>
      <c r="Y19" s="57">
        <v>1060.8152</v>
      </c>
      <c r="Z19" s="57">
        <v>1050.2081000000001</v>
      </c>
      <c r="AA19" s="57">
        <v>1038.268</v>
      </c>
      <c r="AB19" s="57">
        <v>1030.3344</v>
      </c>
      <c r="AC19" s="57">
        <v>1028.7911999999999</v>
      </c>
      <c r="AD19" s="57">
        <v>1020.1202</v>
      </c>
      <c r="AE19" s="57">
        <v>1008.1235</v>
      </c>
      <c r="AF19" s="57">
        <v>1000.4203</v>
      </c>
      <c r="AG19" s="57">
        <v>991.10389999999995</v>
      </c>
      <c r="AH19" s="57">
        <v>979.5453</v>
      </c>
      <c r="AI19" s="57">
        <v>973.41279999999995</v>
      </c>
      <c r="AJ19" s="57">
        <v>975.95029999999997</v>
      </c>
      <c r="AK19" s="57">
        <v>974.97529999999995</v>
      </c>
      <c r="AL19" s="57">
        <v>974.48800000000006</v>
      </c>
      <c r="AM19" s="57">
        <v>970.41229999999996</v>
      </c>
      <c r="AN19" s="57">
        <v>973.91830000000004</v>
      </c>
      <c r="AO19" s="57">
        <v>978.12429999999995</v>
      </c>
      <c r="AP19" s="57">
        <v>979.10339999999997</v>
      </c>
      <c r="AQ19" s="57">
        <v>979.78930000000003</v>
      </c>
      <c r="AR19" s="57">
        <v>981.26120000000003</v>
      </c>
      <c r="AS19" s="57">
        <v>988.57669999999996</v>
      </c>
      <c r="AT19" s="57">
        <v>986.01300000000003</v>
      </c>
      <c r="AU19" s="57">
        <v>990.37070000000006</v>
      </c>
      <c r="AV19" s="57">
        <v>991.65980000000002</v>
      </c>
      <c r="AW19" s="57">
        <v>987.9058</v>
      </c>
      <c r="AX19" s="57">
        <v>978.31830000000002</v>
      </c>
      <c r="AY19" s="57">
        <v>977.24329999999998</v>
      </c>
      <c r="AZ19" s="57">
        <v>980.38049999999998</v>
      </c>
      <c r="BA19" s="57">
        <v>963.42420000000004</v>
      </c>
      <c r="BB19" s="57">
        <v>944.71879999999999</v>
      </c>
      <c r="BC19" s="57">
        <v>929.74980000000005</v>
      </c>
      <c r="BD19" s="57">
        <v>923.37850000000003</v>
      </c>
      <c r="BE19" s="57">
        <v>916.59569999999997</v>
      </c>
      <c r="BF19" s="57">
        <v>911.76340000000005</v>
      </c>
      <c r="BG19" s="57">
        <v>901.93230000000005</v>
      </c>
      <c r="BH19" s="57">
        <v>886.33280000000002</v>
      </c>
      <c r="BI19" s="57">
        <v>880.25909999999999</v>
      </c>
      <c r="BJ19" s="57">
        <v>871.11239999999998</v>
      </c>
      <c r="BK19" s="57">
        <v>860.0181</v>
      </c>
      <c r="BL19" s="57">
        <v>851.67179999999996</v>
      </c>
      <c r="BM19" s="57">
        <v>849.29369999999994</v>
      </c>
      <c r="BN19" s="57">
        <v>847.09130000000005</v>
      </c>
      <c r="BO19" s="57">
        <v>846.75260000000003</v>
      </c>
      <c r="BP19" s="57">
        <v>846.41399999999999</v>
      </c>
      <c r="BQ19" s="57">
        <v>843.54600000000005</v>
      </c>
      <c r="BR19" s="57">
        <v>841.27449999999999</v>
      </c>
      <c r="BS19" s="57">
        <v>837.08910000000003</v>
      </c>
      <c r="BT19" s="57">
        <v>834.41890000000001</v>
      </c>
      <c r="BU19" s="57">
        <v>828.20740000000001</v>
      </c>
      <c r="BV19" s="57">
        <v>824.33299999999997</v>
      </c>
      <c r="BW19" s="57">
        <v>821.94939999999997</v>
      </c>
      <c r="BX19" s="57">
        <v>818.9194</v>
      </c>
      <c r="BY19" s="57">
        <v>817.44799999999998</v>
      </c>
      <c r="BZ19" s="57">
        <v>811.36270000000002</v>
      </c>
      <c r="CA19" s="57">
        <v>808.2912</v>
      </c>
      <c r="CB19" s="57">
        <v>811.70039999999995</v>
      </c>
      <c r="CC19" s="57">
        <v>813.57159999999999</v>
      </c>
      <c r="CD19" s="57">
        <v>813.49019999999996</v>
      </c>
      <c r="CE19" s="57">
        <v>806.07439999999997</v>
      </c>
      <c r="CF19" s="57">
        <v>806.15499999999997</v>
      </c>
      <c r="CG19" s="57">
        <v>802.94320000000005</v>
      </c>
      <c r="CH19" s="57">
        <v>798.15430000000003</v>
      </c>
      <c r="CI19" s="57">
        <v>802.40700000000004</v>
      </c>
      <c r="CJ19" s="57">
        <v>807.65679999999998</v>
      </c>
      <c r="CK19" s="57">
        <v>810.41219999999998</v>
      </c>
      <c r="CL19" s="57">
        <v>813.99379999999996</v>
      </c>
      <c r="CM19" s="57">
        <v>815.7885</v>
      </c>
      <c r="CN19" s="57">
        <v>808.83259999999996</v>
      </c>
      <c r="CO19" s="57">
        <v>802.0154</v>
      </c>
      <c r="CP19" s="57">
        <v>799.61659999999995</v>
      </c>
      <c r="CQ19" s="57">
        <v>796.51020000000005</v>
      </c>
      <c r="CR19" s="57">
        <v>790.65930000000003</v>
      </c>
      <c r="CS19" s="57">
        <v>784.22860000000003</v>
      </c>
      <c r="CT19" s="57">
        <v>781.18200000000002</v>
      </c>
      <c r="CU19" s="57">
        <v>775.8288</v>
      </c>
      <c r="CV19" s="57">
        <v>766.4778</v>
      </c>
      <c r="CW19" s="57">
        <v>756.56669999999997</v>
      </c>
      <c r="CX19" s="57">
        <v>746.26819999999998</v>
      </c>
      <c r="CY19" s="57">
        <v>736.61850000000004</v>
      </c>
      <c r="CZ19" s="57">
        <v>727.81200000000001</v>
      </c>
      <c r="DA19" s="57">
        <v>719.67960000000005</v>
      </c>
      <c r="DB19" s="57">
        <v>714.74789999999996</v>
      </c>
      <c r="DC19" s="57">
        <v>708.51298572561461</v>
      </c>
      <c r="DD19" s="57">
        <v>704.21726043694923</v>
      </c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</row>
    <row r="20" spans="1:168">
      <c r="A20" s="54" t="s">
        <v>50</v>
      </c>
      <c r="B20" s="57">
        <v>1219.6594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</row>
    <row r="21" spans="1:168">
      <c r="A21" s="54" t="s">
        <v>51</v>
      </c>
      <c r="B21" s="60">
        <f>B19/$CL$19</f>
        <v>1.4983644838572481</v>
      </c>
      <c r="C21" s="60">
        <f t="shared" ref="C21:BN21" si="14">C19/$CL$19</f>
        <v>1.4839700253245172</v>
      </c>
      <c r="D21" s="60">
        <f t="shared" si="14"/>
        <v>1.4630483671988657</v>
      </c>
      <c r="E21" s="60">
        <f t="shared" si="14"/>
        <v>1.4437027653036179</v>
      </c>
      <c r="F21" s="60">
        <f t="shared" si="14"/>
        <v>1.4342368455386272</v>
      </c>
      <c r="G21" s="60">
        <f t="shared" si="14"/>
        <v>1.4197552856053697</v>
      </c>
      <c r="H21" s="60">
        <f t="shared" si="14"/>
        <v>1.4077891010963473</v>
      </c>
      <c r="I21" s="60">
        <f t="shared" si="14"/>
        <v>1.4017615367586338</v>
      </c>
      <c r="J21" s="60">
        <f t="shared" si="14"/>
        <v>1.4026030665098432</v>
      </c>
      <c r="K21" s="60">
        <f t="shared" si="14"/>
        <v>1.3991053740212764</v>
      </c>
      <c r="L21" s="60">
        <f t="shared" si="14"/>
        <v>1.4007862222046408</v>
      </c>
      <c r="M21" s="60">
        <f t="shared" si="14"/>
        <v>1.3938172502051001</v>
      </c>
      <c r="N21" s="60">
        <f t="shared" si="14"/>
        <v>1.3864689141366924</v>
      </c>
      <c r="O21" s="60">
        <f t="shared" si="14"/>
        <v>1.3775150375838245</v>
      </c>
      <c r="P21" s="60">
        <f t="shared" si="14"/>
        <v>1.3714805935868308</v>
      </c>
      <c r="Q21" s="60">
        <f t="shared" si="14"/>
        <v>1.3731282719843814</v>
      </c>
      <c r="R21" s="60">
        <f t="shared" si="14"/>
        <v>1.3756043350698741</v>
      </c>
      <c r="S21" s="60">
        <f t="shared" si="14"/>
        <v>1.3697146096198769</v>
      </c>
      <c r="T21" s="60">
        <f t="shared" si="14"/>
        <v>1.3635785677974452</v>
      </c>
      <c r="U21" s="60">
        <f t="shared" si="14"/>
        <v>1.3551764153486181</v>
      </c>
      <c r="V21" s="60">
        <f t="shared" si="14"/>
        <v>1.3417588684336414</v>
      </c>
      <c r="W21" s="60">
        <f t="shared" si="14"/>
        <v>1.3312419578625783</v>
      </c>
      <c r="X21" s="60">
        <f t="shared" si="14"/>
        <v>1.3221194068062925</v>
      </c>
      <c r="Y21" s="60">
        <f t="shared" si="14"/>
        <v>1.3032227026790622</v>
      </c>
      <c r="Z21" s="60">
        <f t="shared" si="14"/>
        <v>1.2901917680454078</v>
      </c>
      <c r="AA21" s="60">
        <f t="shared" si="14"/>
        <v>1.2755232288010057</v>
      </c>
      <c r="AB21" s="60">
        <f t="shared" si="14"/>
        <v>1.2657767172182393</v>
      </c>
      <c r="AC21" s="60">
        <f t="shared" si="14"/>
        <v>1.2638808796823759</v>
      </c>
      <c r="AD21" s="60">
        <f t="shared" si="14"/>
        <v>1.2532284643937091</v>
      </c>
      <c r="AE21" s="60">
        <f t="shared" si="14"/>
        <v>1.2384903914501562</v>
      </c>
      <c r="AF21" s="60">
        <f t="shared" si="14"/>
        <v>1.2290269287063367</v>
      </c>
      <c r="AG21" s="60">
        <f t="shared" si="14"/>
        <v>1.2175816326856543</v>
      </c>
      <c r="AH21" s="60">
        <f t="shared" si="14"/>
        <v>1.2033817702296996</v>
      </c>
      <c r="AI21" s="60">
        <f t="shared" si="14"/>
        <v>1.1958479290628503</v>
      </c>
      <c r="AJ21" s="60">
        <f t="shared" si="14"/>
        <v>1.1989652746740822</v>
      </c>
      <c r="AK21" s="60">
        <f t="shared" si="14"/>
        <v>1.1977674768530178</v>
      </c>
      <c r="AL21" s="60">
        <f t="shared" si="14"/>
        <v>1.1971688236446028</v>
      </c>
      <c r="AM21" s="60">
        <f t="shared" si="14"/>
        <v>1.1921617830504361</v>
      </c>
      <c r="AN21" s="60">
        <f t="shared" si="14"/>
        <v>1.1964689411639253</v>
      </c>
      <c r="AO21" s="60">
        <f t="shared" si="14"/>
        <v>1.2016360566874096</v>
      </c>
      <c r="AP21" s="60">
        <f t="shared" si="14"/>
        <v>1.2028388914018755</v>
      </c>
      <c r="AQ21" s="60">
        <f t="shared" si="14"/>
        <v>1.2036815268126122</v>
      </c>
      <c r="AR21" s="60">
        <f t="shared" si="14"/>
        <v>1.2054897715437145</v>
      </c>
      <c r="AS21" s="60">
        <f t="shared" si="14"/>
        <v>1.2144769407334552</v>
      </c>
      <c r="AT21" s="60">
        <f t="shared" si="14"/>
        <v>1.2113274081448779</v>
      </c>
      <c r="AU21" s="60">
        <f t="shared" si="14"/>
        <v>1.216680888724214</v>
      </c>
      <c r="AV21" s="60">
        <f t="shared" si="14"/>
        <v>1.218264561720249</v>
      </c>
      <c r="AW21" s="60">
        <f t="shared" si="14"/>
        <v>1.2136527329815043</v>
      </c>
      <c r="AX21" s="60">
        <f t="shared" si="14"/>
        <v>1.2018743877410369</v>
      </c>
      <c r="AY21" s="60">
        <f t="shared" si="14"/>
        <v>1.2005537388614016</v>
      </c>
      <c r="AZ21" s="60">
        <f t="shared" si="14"/>
        <v>1.2044078222708823</v>
      </c>
      <c r="BA21" s="60">
        <f t="shared" si="14"/>
        <v>1.1835768282264558</v>
      </c>
      <c r="BB21" s="60">
        <f t="shared" si="14"/>
        <v>1.1605970463165691</v>
      </c>
      <c r="BC21" s="60">
        <f t="shared" si="14"/>
        <v>1.1422074713591186</v>
      </c>
      <c r="BD21" s="60">
        <f t="shared" si="14"/>
        <v>1.1343802618644026</v>
      </c>
      <c r="BE21" s="60">
        <f t="shared" si="14"/>
        <v>1.1260475202636679</v>
      </c>
      <c r="BF21" s="60">
        <f t="shared" si="14"/>
        <v>1.1201109885603553</v>
      </c>
      <c r="BG21" s="60">
        <f t="shared" si="14"/>
        <v>1.1080333781412095</v>
      </c>
      <c r="BH21" s="60">
        <f t="shared" si="14"/>
        <v>1.0888692272594707</v>
      </c>
      <c r="BI21" s="60">
        <f t="shared" si="14"/>
        <v>1.0814076225150611</v>
      </c>
      <c r="BJ21" s="60">
        <f t="shared" si="14"/>
        <v>1.0701708047407732</v>
      </c>
      <c r="BK21" s="60">
        <f t="shared" si="14"/>
        <v>1.0565413397497623</v>
      </c>
      <c r="BL21" s="60">
        <f t="shared" si="14"/>
        <v>1.0462878218482745</v>
      </c>
      <c r="BM21" s="60">
        <f t="shared" si="14"/>
        <v>1.0433663008244043</v>
      </c>
      <c r="BN21" s="60">
        <f t="shared" si="14"/>
        <v>1.040660629110443</v>
      </c>
      <c r="BO21" s="60">
        <f t="shared" ref="BO21:DD21" si="15">BO19/$CL$19</f>
        <v>1.040244532575064</v>
      </c>
      <c r="BP21" s="60">
        <f t="shared" si="15"/>
        <v>1.0398285588907434</v>
      </c>
      <c r="BQ21" s="60">
        <f t="shared" si="15"/>
        <v>1.0363051905309353</v>
      </c>
      <c r="BR21" s="60">
        <f t="shared" si="15"/>
        <v>1.0335146287355015</v>
      </c>
      <c r="BS21" s="60">
        <f t="shared" si="15"/>
        <v>1.0283728205300828</v>
      </c>
      <c r="BT21" s="60">
        <f t="shared" si="15"/>
        <v>1.0250924515641275</v>
      </c>
      <c r="BU21" s="60">
        <f t="shared" si="15"/>
        <v>1.0174615580610074</v>
      </c>
      <c r="BV21" s="60">
        <f t="shared" si="15"/>
        <v>1.0127018166477435</v>
      </c>
      <c r="BW21" s="60">
        <f t="shared" si="15"/>
        <v>1.0097735388156519</v>
      </c>
      <c r="BX21" s="60">
        <f t="shared" si="15"/>
        <v>1.0060511517409592</v>
      </c>
      <c r="BY21" s="60">
        <f t="shared" si="15"/>
        <v>1.0042435212651497</v>
      </c>
      <c r="BZ21" s="60">
        <f t="shared" si="15"/>
        <v>0.99676766579794596</v>
      </c>
      <c r="CA21" s="60">
        <f t="shared" si="15"/>
        <v>0.99299429553394636</v>
      </c>
      <c r="CB21" s="60">
        <f t="shared" si="15"/>
        <v>0.99718253382273914</v>
      </c>
      <c r="CC21" s="60">
        <f t="shared" si="15"/>
        <v>0.99948132283071445</v>
      </c>
      <c r="CD21" s="60">
        <f t="shared" si="15"/>
        <v>0.99938132206903785</v>
      </c>
      <c r="CE21" s="60">
        <f t="shared" si="15"/>
        <v>0.99027093326755067</v>
      </c>
      <c r="CF21" s="60">
        <f t="shared" si="15"/>
        <v>0.99036995122075866</v>
      </c>
      <c r="CG21" s="60">
        <f t="shared" si="15"/>
        <v>0.98642422092158455</v>
      </c>
      <c r="CH21" s="60">
        <f t="shared" si="15"/>
        <v>0.9805410065776915</v>
      </c>
      <c r="CI21" s="60">
        <f t="shared" si="15"/>
        <v>0.98576549354552834</v>
      </c>
      <c r="CJ21" s="60">
        <f t="shared" si="15"/>
        <v>0.99221492841837367</v>
      </c>
      <c r="CK21" s="60">
        <f t="shared" si="15"/>
        <v>0.99559996648623128</v>
      </c>
      <c r="CL21" s="60">
        <f t="shared" si="15"/>
        <v>1</v>
      </c>
      <c r="CM21" s="60">
        <f t="shared" si="15"/>
        <v>1.0022048079481687</v>
      </c>
      <c r="CN21" s="60">
        <f t="shared" si="15"/>
        <v>0.99365941116504819</v>
      </c>
      <c r="CO21" s="60">
        <f t="shared" si="15"/>
        <v>0.98528440880016532</v>
      </c>
      <c r="CP21" s="60">
        <f t="shared" si="15"/>
        <v>0.98233745760717095</v>
      </c>
      <c r="CQ21" s="60">
        <f t="shared" si="15"/>
        <v>0.97852121232373035</v>
      </c>
      <c r="CR21" s="60">
        <f t="shared" si="15"/>
        <v>0.97133331973781623</v>
      </c>
      <c r="CS21" s="60">
        <f t="shared" si="15"/>
        <v>0.96343313671430919</v>
      </c>
      <c r="CT21" s="60">
        <f t="shared" si="15"/>
        <v>0.95969035636389377</v>
      </c>
      <c r="CU21" s="60">
        <f t="shared" si="15"/>
        <v>0.95311389349648612</v>
      </c>
      <c r="CV21" s="60">
        <f t="shared" si="15"/>
        <v>0.94162609100953842</v>
      </c>
      <c r="CW21" s="60">
        <f t="shared" si="15"/>
        <v>0.92945019974353615</v>
      </c>
      <c r="CX21" s="60">
        <f t="shared" si="15"/>
        <v>0.9167983834766309</v>
      </c>
      <c r="CY21" s="60">
        <f t="shared" si="15"/>
        <v>0.90494362487773261</v>
      </c>
      <c r="CZ21" s="60">
        <f t="shared" si="15"/>
        <v>0.89412474640470241</v>
      </c>
      <c r="DA21" s="60">
        <f t="shared" si="15"/>
        <v>0.88413400691749755</v>
      </c>
      <c r="DB21" s="60">
        <f t="shared" si="15"/>
        <v>0.87807536126196539</v>
      </c>
      <c r="DC21" s="60">
        <f t="shared" si="15"/>
        <v>0.87041570307490623</v>
      </c>
      <c r="DD21" s="60">
        <f t="shared" si="15"/>
        <v>0.86513835908449088</v>
      </c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</row>
    <row r="22" spans="1:168">
      <c r="A22" s="61" t="s">
        <v>52</v>
      </c>
      <c r="B22" s="62">
        <f t="shared" ref="B22:BM22" si="16">B7*B21</f>
        <v>1.2754078486592897</v>
      </c>
      <c r="C22" s="62">
        <f t="shared" si="16"/>
        <v>1.2643424615764887</v>
      </c>
      <c r="D22" s="62">
        <f t="shared" si="16"/>
        <v>1.2570511570972656</v>
      </c>
      <c r="E22" s="62">
        <f t="shared" si="16"/>
        <v>1.2415843781611113</v>
      </c>
      <c r="F22" s="62">
        <f t="shared" si="16"/>
        <v>1.2345910766396504</v>
      </c>
      <c r="G22" s="62">
        <f t="shared" si="16"/>
        <v>1.2187179371636492</v>
      </c>
      <c r="H22" s="62">
        <f t="shared" si="16"/>
        <v>1.2028150079767193</v>
      </c>
      <c r="I22" s="62">
        <f t="shared" si="16"/>
        <v>1.2234574692829356</v>
      </c>
      <c r="J22" s="62">
        <f t="shared" si="16"/>
        <v>1.2342906985286621</v>
      </c>
      <c r="K22" s="62">
        <f t="shared" si="16"/>
        <v>1.2222584547449871</v>
      </c>
      <c r="L22" s="62">
        <f t="shared" si="16"/>
        <v>1.2270887306512652</v>
      </c>
      <c r="M22" s="62">
        <f t="shared" si="16"/>
        <v>1.2109484269781909</v>
      </c>
      <c r="N22" s="62">
        <f t="shared" si="16"/>
        <v>1.1990183169454116</v>
      </c>
      <c r="O22" s="62">
        <f t="shared" si="16"/>
        <v>1.1956830526227598</v>
      </c>
      <c r="P22" s="62">
        <f t="shared" si="16"/>
        <v>1.1937367086579775</v>
      </c>
      <c r="Q22" s="62">
        <f t="shared" si="16"/>
        <v>1.198466355787968</v>
      </c>
      <c r="R22" s="62">
        <f t="shared" si="16"/>
        <v>1.2039289140531539</v>
      </c>
      <c r="S22" s="62">
        <f t="shared" si="16"/>
        <v>1.1932953679008367</v>
      </c>
      <c r="T22" s="62">
        <f t="shared" si="16"/>
        <v>1.1868587854108965</v>
      </c>
      <c r="U22" s="62">
        <f t="shared" si="16"/>
        <v>1.2120697858878042</v>
      </c>
      <c r="V22" s="62">
        <f t="shared" si="16"/>
        <v>1.2032893532112896</v>
      </c>
      <c r="W22" s="62">
        <f t="shared" si="16"/>
        <v>1.1927927942448704</v>
      </c>
      <c r="X22" s="62">
        <f t="shared" si="16"/>
        <v>1.2586576752795904</v>
      </c>
      <c r="Y22" s="62">
        <f t="shared" si="16"/>
        <v>1.2448383255990401</v>
      </c>
      <c r="Z22" s="62">
        <f t="shared" si="16"/>
        <v>1.2334233302514099</v>
      </c>
      <c r="AA22" s="62">
        <f t="shared" si="16"/>
        <v>1.2336860668963328</v>
      </c>
      <c r="AB22" s="62">
        <f t="shared" si="16"/>
        <v>1.234385454631227</v>
      </c>
      <c r="AC22" s="62">
        <f t="shared" si="16"/>
        <v>1.2365810526812366</v>
      </c>
      <c r="AD22" s="62">
        <f t="shared" si="16"/>
        <v>1.2462103849931043</v>
      </c>
      <c r="AE22" s="62">
        <f t="shared" si="16"/>
        <v>1.2474075222685972</v>
      </c>
      <c r="AF22" s="62">
        <f t="shared" si="16"/>
        <v>1.2368927010500572</v>
      </c>
      <c r="AG22" s="62">
        <f t="shared" si="16"/>
        <v>1.2253741551348425</v>
      </c>
      <c r="AH22" s="62">
        <f t="shared" si="16"/>
        <v>1.189903894403127</v>
      </c>
      <c r="AI22" s="62">
        <f t="shared" si="16"/>
        <v>1.2111547825548548</v>
      </c>
      <c r="AJ22" s="62">
        <f t="shared" si="16"/>
        <v>1.2143120301899104</v>
      </c>
      <c r="AK22" s="62">
        <f t="shared" si="16"/>
        <v>1.2111824725937717</v>
      </c>
      <c r="AL22" s="62">
        <f t="shared" si="16"/>
        <v>1.208661644351591</v>
      </c>
      <c r="AM22" s="62">
        <f t="shared" si="16"/>
        <v>1.2026528067412798</v>
      </c>
      <c r="AN22" s="62">
        <f t="shared" si="16"/>
        <v>1.2031691672344431</v>
      </c>
      <c r="AO22" s="62">
        <f t="shared" si="16"/>
        <v>1.2074039097595091</v>
      </c>
      <c r="AP22" s="62">
        <f t="shared" si="16"/>
        <v>1.20572570474124</v>
      </c>
      <c r="AQ22" s="62">
        <f t="shared" si="16"/>
        <v>1.2065703624769624</v>
      </c>
      <c r="AR22" s="62">
        <f t="shared" si="16"/>
        <v>1.2758903742018675</v>
      </c>
      <c r="AS22" s="62">
        <f t="shared" si="16"/>
        <v>1.2970613727033302</v>
      </c>
      <c r="AT22" s="62">
        <f t="shared" si="16"/>
        <v>1.2869142384131182</v>
      </c>
      <c r="AU22" s="62">
        <f t="shared" si="16"/>
        <v>1.3013618785794192</v>
      </c>
      <c r="AV22" s="62">
        <f t="shared" si="16"/>
        <v>1.315725726657869</v>
      </c>
      <c r="AW22" s="62">
        <f t="shared" si="16"/>
        <v>1.3194832512974914</v>
      </c>
      <c r="AX22" s="62">
        <f t="shared" si="16"/>
        <v>1.3018703368010913</v>
      </c>
      <c r="AY22" s="62">
        <f t="shared" si="16"/>
        <v>1.306202467881205</v>
      </c>
      <c r="AZ22" s="62">
        <f t="shared" si="16"/>
        <v>1.3682072860997221</v>
      </c>
      <c r="BA22" s="62">
        <f t="shared" si="16"/>
        <v>1.3577993373413901</v>
      </c>
      <c r="BB22" s="62">
        <f t="shared" si="16"/>
        <v>1.3360793197196343</v>
      </c>
      <c r="BC22" s="62">
        <f t="shared" si="16"/>
        <v>1.3130817090744427</v>
      </c>
      <c r="BD22" s="62">
        <f t="shared" si="16"/>
        <v>1.3358461963715205</v>
      </c>
      <c r="BE22" s="62">
        <f t="shared" si="16"/>
        <v>1.397199763143159</v>
      </c>
      <c r="BF22" s="62">
        <f t="shared" si="16"/>
        <v>1.4364303317297995</v>
      </c>
      <c r="BG22" s="62">
        <f t="shared" si="16"/>
        <v>1.4563990722288058</v>
      </c>
      <c r="BH22" s="62">
        <f t="shared" si="16"/>
        <v>1.4381784753643088</v>
      </c>
      <c r="BI22" s="62">
        <f t="shared" si="16"/>
        <v>1.4283231878178926</v>
      </c>
      <c r="BJ22" s="62">
        <f t="shared" si="16"/>
        <v>1.4340288783526363</v>
      </c>
      <c r="BK22" s="62">
        <f t="shared" si="16"/>
        <v>1.4538008834956728</v>
      </c>
      <c r="BL22" s="62">
        <f t="shared" si="16"/>
        <v>1.4865657372820285</v>
      </c>
      <c r="BM22" s="62">
        <f t="shared" si="16"/>
        <v>1.4540352768288898</v>
      </c>
      <c r="BN22" s="62">
        <f t="shared" ref="BN22:DD22" si="17">BN7*BN21</f>
        <v>1.4352791396691229</v>
      </c>
      <c r="BO22" s="62">
        <f t="shared" si="17"/>
        <v>1.4122359774239071</v>
      </c>
      <c r="BP22" s="62">
        <f t="shared" si="17"/>
        <v>1.3858835032895829</v>
      </c>
      <c r="BQ22" s="62">
        <f t="shared" si="17"/>
        <v>1.3322739529465706</v>
      </c>
      <c r="BR22" s="62">
        <f t="shared" si="17"/>
        <v>1.3088429258306391</v>
      </c>
      <c r="BS22" s="62">
        <f t="shared" si="17"/>
        <v>1.3006859434064486</v>
      </c>
      <c r="BT22" s="62">
        <f t="shared" si="17"/>
        <v>1.2571733825982458</v>
      </c>
      <c r="BU22" s="62">
        <f t="shared" si="17"/>
        <v>1.2820015631568693</v>
      </c>
      <c r="BV22" s="62">
        <f t="shared" si="17"/>
        <v>1.2857262264159752</v>
      </c>
      <c r="BW22" s="62">
        <f t="shared" si="17"/>
        <v>1.2908944920219294</v>
      </c>
      <c r="BX22" s="62">
        <f t="shared" si="17"/>
        <v>1.2740631785647507</v>
      </c>
      <c r="BY22" s="62">
        <f t="shared" si="17"/>
        <v>1.2822181279513434</v>
      </c>
      <c r="BZ22" s="62">
        <f t="shared" si="17"/>
        <v>1.2702807132929024</v>
      </c>
      <c r="CA22" s="62">
        <f t="shared" si="17"/>
        <v>1.2599111621734713</v>
      </c>
      <c r="CB22" s="62">
        <f t="shared" si="17"/>
        <v>1.2891575797260373</v>
      </c>
      <c r="CC22" s="62">
        <f t="shared" si="17"/>
        <v>1.2929290392138122</v>
      </c>
      <c r="CD22" s="62">
        <f t="shared" si="17"/>
        <v>1.2951981934014731</v>
      </c>
      <c r="CE22" s="62">
        <f t="shared" si="17"/>
        <v>1.2857677797545879</v>
      </c>
      <c r="CF22" s="62">
        <f t="shared" si="17"/>
        <v>1.2858963446650331</v>
      </c>
      <c r="CG22" s="62">
        <f t="shared" si="17"/>
        <v>1.2760383721841619</v>
      </c>
      <c r="CH22" s="62">
        <f t="shared" si="17"/>
        <v>1.2684278461089018</v>
      </c>
      <c r="CI22" s="62">
        <f t="shared" si="17"/>
        <v>1.2475848086312207</v>
      </c>
      <c r="CJ22" s="62">
        <f t="shared" si="17"/>
        <v>1.2319340551242528</v>
      </c>
      <c r="CK22" s="62">
        <f t="shared" si="17"/>
        <v>1.2385263583088717</v>
      </c>
      <c r="CL22" s="62">
        <f t="shared" si="17"/>
        <v>1.2528000000000001</v>
      </c>
      <c r="CM22" s="62">
        <f t="shared" si="17"/>
        <v>1.2844256818663731</v>
      </c>
      <c r="CN22" s="62">
        <f t="shared" si="17"/>
        <v>1.2933470895724268</v>
      </c>
      <c r="CO22" s="62">
        <f t="shared" si="17"/>
        <v>1.2855990966024557</v>
      </c>
      <c r="CP22" s="62">
        <f t="shared" si="17"/>
        <v>1.271537605126722</v>
      </c>
      <c r="CQ22" s="62">
        <f t="shared" si="17"/>
        <v>1.2658150402619777</v>
      </c>
      <c r="CR22" s="62">
        <f t="shared" si="17"/>
        <v>1.2518543824780974</v>
      </c>
      <c r="CS22" s="62">
        <f t="shared" si="17"/>
        <v>1.2439848661255162</v>
      </c>
      <c r="CT22" s="62">
        <f t="shared" si="17"/>
        <v>1.2360811789966952</v>
      </c>
      <c r="CU22" s="62">
        <f t="shared" si="17"/>
        <v>1.2375230793158376</v>
      </c>
      <c r="CV22" s="62">
        <f t="shared" si="17"/>
        <v>1.2293870244220533</v>
      </c>
      <c r="CW22" s="62">
        <f t="shared" si="17"/>
        <v>1.2157208612645454</v>
      </c>
      <c r="CX22" s="62">
        <f t="shared" si="17"/>
        <v>1.1984388468806519</v>
      </c>
      <c r="CY22" s="62">
        <f t="shared" si="17"/>
        <v>1.2263796004343033</v>
      </c>
      <c r="CZ22" s="62">
        <f t="shared" si="17"/>
        <v>1.2238779528787567</v>
      </c>
      <c r="DA22" s="62">
        <f t="shared" si="17"/>
        <v>1.2208122367516807</v>
      </c>
      <c r="DB22" s="62">
        <f t="shared" si="17"/>
        <v>1.2180661411425984</v>
      </c>
      <c r="DC22" s="62">
        <f t="shared" si="17"/>
        <v>1.2109223261178095</v>
      </c>
      <c r="DD22" s="62">
        <f t="shared" si="17"/>
        <v>1.2042725958456113</v>
      </c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</row>
    <row r="23" spans="1:168">
      <c r="A23" s="61" t="s">
        <v>53</v>
      </c>
      <c r="B23" s="62">
        <f>B14*B$21</f>
        <v>2.5172523328801768</v>
      </c>
      <c r="C23" s="62">
        <f>C14*C$21</f>
        <v>2.5248690002307144</v>
      </c>
      <c r="D23" s="62">
        <f t="shared" ref="D23:BO23" si="18">D14*D$21</f>
        <v>2.5185332606780473</v>
      </c>
      <c r="E23" s="62">
        <f t="shared" si="18"/>
        <v>2.4130460505789042</v>
      </c>
      <c r="F23" s="62">
        <f t="shared" si="18"/>
        <v>2.1615998172046451</v>
      </c>
      <c r="G23" s="62">
        <f t="shared" si="18"/>
        <v>2.0931249353496311</v>
      </c>
      <c r="H23" s="62">
        <f t="shared" si="18"/>
        <v>2.1157059062190822</v>
      </c>
      <c r="I23" s="62">
        <f t="shared" si="18"/>
        <v>2.2748587225111541</v>
      </c>
      <c r="J23" s="62">
        <f t="shared" si="18"/>
        <v>2.3283210904063396</v>
      </c>
      <c r="K23" s="62">
        <f t="shared" si="18"/>
        <v>2.5223871171640728</v>
      </c>
      <c r="L23" s="62">
        <f t="shared" si="18"/>
        <v>2.5474298012378682</v>
      </c>
      <c r="M23" s="62">
        <f t="shared" si="18"/>
        <v>2.6821026228946714</v>
      </c>
      <c r="N23" s="62">
        <f t="shared" si="18"/>
        <v>2.7887831872920898</v>
      </c>
      <c r="O23" s="62">
        <f t="shared" si="18"/>
        <v>2.8278415842970799</v>
      </c>
      <c r="P23" s="62">
        <f t="shared" si="18"/>
        <v>2.7899833789537816</v>
      </c>
      <c r="Q23" s="62">
        <f t="shared" si="18"/>
        <v>2.7697958857742098</v>
      </c>
      <c r="R23" s="62">
        <f t="shared" si="18"/>
        <v>2.776755607791046</v>
      </c>
      <c r="S23" s="62">
        <f t="shared" si="18"/>
        <v>2.7609533059623521</v>
      </c>
      <c r="T23" s="62">
        <f t="shared" si="18"/>
        <v>2.5946952175802815</v>
      </c>
      <c r="U23" s="62">
        <f t="shared" si="18"/>
        <v>2.3521990637836732</v>
      </c>
      <c r="V23" s="62">
        <f t="shared" si="18"/>
        <v>2.3979147777292651</v>
      </c>
      <c r="W23" s="62">
        <f t="shared" si="18"/>
        <v>2.4190568148588567</v>
      </c>
      <c r="X23" s="62">
        <f t="shared" si="18"/>
        <v>2.5025831628833397</v>
      </c>
      <c r="Y23" s="62">
        <f t="shared" si="18"/>
        <v>2.6976709945456592</v>
      </c>
      <c r="Z23" s="62">
        <f t="shared" si="18"/>
        <v>2.707559581798149</v>
      </c>
      <c r="AA23" s="62">
        <f t="shared" si="18"/>
        <v>2.8225506877325115</v>
      </c>
      <c r="AB23" s="62">
        <f t="shared" si="18"/>
        <v>3.1047694620910247</v>
      </c>
      <c r="AC23" s="62">
        <f t="shared" si="18"/>
        <v>3.1622299609653042</v>
      </c>
      <c r="AD23" s="62">
        <f t="shared" si="18"/>
        <v>3.232076209671376</v>
      </c>
      <c r="AE23" s="62">
        <f t="shared" si="18"/>
        <v>3.1965437003328532</v>
      </c>
      <c r="AF23" s="62">
        <f t="shared" si="18"/>
        <v>3.098903613095263</v>
      </c>
      <c r="AG23" s="62">
        <f t="shared" si="18"/>
        <v>2.798698352844597</v>
      </c>
      <c r="AH23" s="62">
        <f t="shared" si="18"/>
        <v>2.7763736556013785</v>
      </c>
      <c r="AI23" s="62">
        <f t="shared" si="18"/>
        <v>2.7658254245039355</v>
      </c>
      <c r="AJ23" s="62">
        <f t="shared" si="18"/>
        <v>2.6839694077346952</v>
      </c>
      <c r="AK23" s="62">
        <f t="shared" si="18"/>
        <v>2.5888888463980226</v>
      </c>
      <c r="AL23" s="62">
        <f t="shared" si="18"/>
        <v>2.5551003178929093</v>
      </c>
      <c r="AM23" s="62">
        <f t="shared" si="18"/>
        <v>2.5393045978974293</v>
      </c>
      <c r="AN23" s="62">
        <f t="shared" si="18"/>
        <v>2.7108567724085511</v>
      </c>
      <c r="AO23" s="62">
        <f t="shared" si="18"/>
        <v>2.7191307339897954</v>
      </c>
      <c r="AP23" s="62">
        <f t="shared" si="18"/>
        <v>2.7166975532948072</v>
      </c>
      <c r="AQ23" s="62">
        <f t="shared" si="18"/>
        <v>2.8596033986991061</v>
      </c>
      <c r="AR23" s="62">
        <f t="shared" si="18"/>
        <v>2.8725099127641656</v>
      </c>
      <c r="AS23" s="62">
        <f t="shared" si="18"/>
        <v>2.6250051590424541</v>
      </c>
      <c r="AT23" s="62">
        <f t="shared" si="18"/>
        <v>2.4243852840156777</v>
      </c>
      <c r="AU23" s="62">
        <f t="shared" si="18"/>
        <v>2.3620990396802957</v>
      </c>
      <c r="AV23" s="62">
        <f t="shared" si="18"/>
        <v>2.3268853128856759</v>
      </c>
      <c r="AW23" s="62">
        <f t="shared" si="18"/>
        <v>2.2886022964794086</v>
      </c>
      <c r="AX23" s="62">
        <f t="shared" si="18"/>
        <v>2.4003148486599568</v>
      </c>
      <c r="AY23" s="62">
        <f t="shared" si="18"/>
        <v>2.5537493102351814</v>
      </c>
      <c r="AZ23" s="62">
        <f t="shared" si="18"/>
        <v>2.5739915744532</v>
      </c>
      <c r="BA23" s="62">
        <f t="shared" si="18"/>
        <v>2.4804388671545872</v>
      </c>
      <c r="BB23" s="62">
        <f t="shared" si="18"/>
        <v>2.4505177635084134</v>
      </c>
      <c r="BC23" s="62">
        <f t="shared" si="18"/>
        <v>2.4133212144859093</v>
      </c>
      <c r="BD23" s="62">
        <f t="shared" si="18"/>
        <v>2.4016450686900641</v>
      </c>
      <c r="BE23" s="62">
        <f t="shared" si="18"/>
        <v>2.3470047600924167</v>
      </c>
      <c r="BF23" s="62">
        <f t="shared" si="18"/>
        <v>2.3410319660911427</v>
      </c>
      <c r="BG23" s="62">
        <f t="shared" si="18"/>
        <v>2.3252871892706239</v>
      </c>
      <c r="BH23" s="62">
        <f t="shared" si="18"/>
        <v>2.3068472343225643</v>
      </c>
      <c r="BI23" s="62">
        <f t="shared" si="18"/>
        <v>2.326571256439546</v>
      </c>
      <c r="BJ23" s="62">
        <f t="shared" si="18"/>
        <v>2.3100401228047258</v>
      </c>
      <c r="BK23" s="62">
        <f t="shared" si="18"/>
        <v>2.2821292938594868</v>
      </c>
      <c r="BL23" s="62">
        <f t="shared" si="18"/>
        <v>2.2614763920806276</v>
      </c>
      <c r="BM23" s="62">
        <f t="shared" si="18"/>
        <v>2.2849721988054452</v>
      </c>
      <c r="BN23" s="62">
        <f t="shared" si="18"/>
        <v>2.2508002749617293</v>
      </c>
      <c r="BO23" s="62">
        <f t="shared" si="18"/>
        <v>2.1919438364974564</v>
      </c>
      <c r="BP23" s="62">
        <f t="shared" ref="BP23:DD23" si="19">BP14*BP$21</f>
        <v>2.1405613619450876</v>
      </c>
      <c r="BQ23" s="62">
        <f t="shared" si="19"/>
        <v>2.0607668931700887</v>
      </c>
      <c r="BR23" s="62">
        <f t="shared" si="19"/>
        <v>2.0995111458026905</v>
      </c>
      <c r="BS23" s="62">
        <f t="shared" si="19"/>
        <v>2.114040698203985</v>
      </c>
      <c r="BT23" s="62">
        <f t="shared" si="19"/>
        <v>2.1600162372244118</v>
      </c>
      <c r="BU23" s="62">
        <f t="shared" si="19"/>
        <v>2.3605108147015375</v>
      </c>
      <c r="BV23" s="62">
        <f t="shared" si="19"/>
        <v>2.4449515287638377</v>
      </c>
      <c r="BW23" s="62">
        <f t="shared" si="19"/>
        <v>2.4854854391133836</v>
      </c>
      <c r="BX23" s="62">
        <f t="shared" si="19"/>
        <v>2.5935998691881927</v>
      </c>
      <c r="BY23" s="62">
        <f t="shared" si="19"/>
        <v>2.6180628599382456</v>
      </c>
      <c r="BZ23" s="62">
        <f t="shared" si="19"/>
        <v>2.5746508807560944</v>
      </c>
      <c r="CA23" s="62">
        <f t="shared" si="19"/>
        <v>2.3888605623988082</v>
      </c>
      <c r="CB23" s="62">
        <f t="shared" si="19"/>
        <v>2.282123455977183</v>
      </c>
      <c r="CC23" s="62">
        <f t="shared" si="19"/>
        <v>2.1945754188440114</v>
      </c>
      <c r="CD23" s="62">
        <f t="shared" si="19"/>
        <v>2.2186265349932643</v>
      </c>
      <c r="CE23" s="62">
        <f t="shared" si="19"/>
        <v>2.24791501851734</v>
      </c>
      <c r="CF23" s="62">
        <f t="shared" si="19"/>
        <v>2.2693620025115675</v>
      </c>
      <c r="CG23" s="62">
        <f t="shared" si="19"/>
        <v>2.3941925019225319</v>
      </c>
      <c r="CH23" s="62">
        <f t="shared" si="19"/>
        <v>2.4443486521115316</v>
      </c>
      <c r="CI23" s="62">
        <f t="shared" si="19"/>
        <v>2.5404585005087617</v>
      </c>
      <c r="CJ23" s="62">
        <f t="shared" si="19"/>
        <v>2.5916653930287921</v>
      </c>
      <c r="CK23" s="62">
        <f t="shared" si="19"/>
        <v>2.6104631121268982</v>
      </c>
      <c r="CL23" s="62">
        <f t="shared" si="19"/>
        <v>2.67</v>
      </c>
      <c r="CM23" s="62">
        <f t="shared" si="19"/>
        <v>2.8302263776456282</v>
      </c>
      <c r="CN23" s="62">
        <f t="shared" si="19"/>
        <v>2.8239800465310672</v>
      </c>
      <c r="CO23" s="62">
        <f t="shared" si="19"/>
        <v>2.6166338799421531</v>
      </c>
      <c r="CP23" s="62">
        <f t="shared" si="19"/>
        <v>2.6866929465556124</v>
      </c>
      <c r="CQ23" s="62">
        <f t="shared" si="19"/>
        <v>2.6772340369177265</v>
      </c>
      <c r="CR23" s="62">
        <f t="shared" si="19"/>
        <v>2.6633959627210921</v>
      </c>
      <c r="CS23" s="62">
        <f t="shared" si="19"/>
        <v>2.6494411259643504</v>
      </c>
      <c r="CT23" s="62">
        <f t="shared" si="19"/>
        <v>2.6353097185752521</v>
      </c>
      <c r="CU23" s="62">
        <f t="shared" si="19"/>
        <v>2.6210632071153368</v>
      </c>
      <c r="CV23" s="62">
        <f t="shared" si="19"/>
        <v>2.5828803676391638</v>
      </c>
      <c r="CW23" s="62">
        <f t="shared" si="19"/>
        <v>2.541116846098828</v>
      </c>
      <c r="CX23" s="62">
        <f t="shared" si="19"/>
        <v>2.5120275707259689</v>
      </c>
      <c r="CY23" s="62">
        <f t="shared" si="19"/>
        <v>2.4813554194147427</v>
      </c>
      <c r="CZ23" s="62">
        <f t="shared" si="19"/>
        <v>2.4472194309096706</v>
      </c>
      <c r="DA23" s="62">
        <f t="shared" si="19"/>
        <v>2.4145699728916856</v>
      </c>
      <c r="DB23" s="62">
        <f t="shared" si="19"/>
        <v>2.394636949498703</v>
      </c>
      <c r="DC23" s="62">
        <f t="shared" si="19"/>
        <v>2.350122398302247</v>
      </c>
      <c r="DD23" s="62">
        <f t="shared" si="19"/>
        <v>2.3334017456450269</v>
      </c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</row>
    <row r="26" spans="1:168">
      <c r="B26" s="35"/>
      <c r="Q26" s="35" t="s">
        <v>54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C18"/>
  <sheetViews>
    <sheetView showGridLines="0" zoomScaleNormal="100" workbookViewId="0">
      <selection activeCell="F11" sqref="F11"/>
    </sheetView>
  </sheetViews>
  <sheetFormatPr defaultRowHeight="15"/>
  <cols>
    <col min="2" max="2" width="40.5703125" bestFit="1" customWidth="1"/>
    <col min="3" max="3" width="10" bestFit="1" customWidth="1"/>
  </cols>
  <sheetData>
    <row r="1" spans="2:3" ht="31.5">
      <c r="B1" s="63" t="s">
        <v>55</v>
      </c>
    </row>
    <row r="2" spans="2:3">
      <c r="B2" s="1" t="s">
        <v>3</v>
      </c>
      <c r="C2" s="1">
        <v>120</v>
      </c>
    </row>
    <row r="3" spans="2:3">
      <c r="B3" s="2" t="s">
        <v>4</v>
      </c>
      <c r="C3" s="2">
        <v>20</v>
      </c>
    </row>
    <row r="4" spans="2:3">
      <c r="B4" s="2" t="s">
        <v>5</v>
      </c>
      <c r="C4" s="4">
        <v>2400</v>
      </c>
    </row>
    <row r="5" spans="2:3">
      <c r="B5" s="2" t="s">
        <v>6</v>
      </c>
      <c r="C5" s="5">
        <v>8</v>
      </c>
    </row>
    <row r="6" spans="2:3">
      <c r="B6" s="2" t="s">
        <v>7</v>
      </c>
      <c r="C6" s="6">
        <v>50000</v>
      </c>
    </row>
    <row r="7" spans="2:3">
      <c r="B7" s="2" t="s">
        <v>8</v>
      </c>
      <c r="C7" s="6">
        <v>3000</v>
      </c>
    </row>
    <row r="8" spans="2:3">
      <c r="B8" s="2" t="s">
        <v>9</v>
      </c>
      <c r="C8" s="7">
        <v>0.04</v>
      </c>
    </row>
    <row r="9" spans="2:3">
      <c r="B9" s="2" t="s">
        <v>10</v>
      </c>
      <c r="C9" s="8">
        <f>+(1+C8)^(1/12)-1</f>
        <v>3.2737397821989145E-3</v>
      </c>
    </row>
    <row r="10" spans="2:3">
      <c r="B10" s="2" t="s">
        <v>11</v>
      </c>
      <c r="C10" s="7">
        <v>0.04</v>
      </c>
    </row>
    <row r="11" spans="2:3">
      <c r="B11" s="3" t="s">
        <v>12</v>
      </c>
      <c r="C11" s="9">
        <v>0.75</v>
      </c>
    </row>
    <row r="18" ht="15.75" customHeight="1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showGridLines="0" workbookViewId="0">
      <selection activeCell="A21" sqref="A21"/>
    </sheetView>
  </sheetViews>
  <sheetFormatPr defaultRowHeight="12.75"/>
  <cols>
    <col min="1" max="1" width="35.28515625" style="33" customWidth="1"/>
    <col min="2" max="2" width="8.28515625" style="33" bestFit="1" customWidth="1"/>
    <col min="3" max="3" width="8.42578125" style="33" bestFit="1" customWidth="1"/>
    <col min="4" max="4" width="6.85546875" style="33" bestFit="1" customWidth="1"/>
    <col min="5" max="247" width="9.140625" style="33"/>
    <col min="248" max="248" width="7.85546875" style="33" customWidth="1"/>
    <col min="249" max="249" width="8.5703125" style="33" customWidth="1"/>
    <col min="250" max="250" width="7.85546875" style="33" customWidth="1"/>
    <col min="251" max="251" width="7.28515625" style="33" customWidth="1"/>
    <col min="252" max="252" width="7.5703125" style="33" customWidth="1"/>
    <col min="253" max="256" width="9.140625" style="33"/>
    <col min="257" max="257" width="35.28515625" style="33" customWidth="1"/>
    <col min="258" max="258" width="8.28515625" style="33" bestFit="1" customWidth="1"/>
    <col min="259" max="259" width="8.42578125" style="33" bestFit="1" customWidth="1"/>
    <col min="260" max="260" width="6.85546875" style="33" bestFit="1" customWidth="1"/>
    <col min="261" max="503" width="9.140625" style="33"/>
    <col min="504" max="504" width="7.85546875" style="33" customWidth="1"/>
    <col min="505" max="505" width="8.5703125" style="33" customWidth="1"/>
    <col min="506" max="506" width="7.85546875" style="33" customWidth="1"/>
    <col min="507" max="507" width="7.28515625" style="33" customWidth="1"/>
    <col min="508" max="508" width="7.5703125" style="33" customWidth="1"/>
    <col min="509" max="512" width="9.140625" style="33"/>
    <col min="513" max="513" width="35.28515625" style="33" customWidth="1"/>
    <col min="514" max="514" width="8.28515625" style="33" bestFit="1" customWidth="1"/>
    <col min="515" max="515" width="8.42578125" style="33" bestFit="1" customWidth="1"/>
    <col min="516" max="516" width="6.85546875" style="33" bestFit="1" customWidth="1"/>
    <col min="517" max="759" width="9.140625" style="33"/>
    <col min="760" max="760" width="7.85546875" style="33" customWidth="1"/>
    <col min="761" max="761" width="8.5703125" style="33" customWidth="1"/>
    <col min="762" max="762" width="7.85546875" style="33" customWidth="1"/>
    <col min="763" max="763" width="7.28515625" style="33" customWidth="1"/>
    <col min="764" max="764" width="7.5703125" style="33" customWidth="1"/>
    <col min="765" max="768" width="9.140625" style="33"/>
    <col min="769" max="769" width="35.28515625" style="33" customWidth="1"/>
    <col min="770" max="770" width="8.28515625" style="33" bestFit="1" customWidth="1"/>
    <col min="771" max="771" width="8.42578125" style="33" bestFit="1" customWidth="1"/>
    <col min="772" max="772" width="6.85546875" style="33" bestFit="1" customWidth="1"/>
    <col min="773" max="1015" width="9.140625" style="33"/>
    <col min="1016" max="1016" width="7.85546875" style="33" customWidth="1"/>
    <col min="1017" max="1017" width="8.5703125" style="33" customWidth="1"/>
    <col min="1018" max="1018" width="7.85546875" style="33" customWidth="1"/>
    <col min="1019" max="1019" width="7.28515625" style="33" customWidth="1"/>
    <col min="1020" max="1020" width="7.5703125" style="33" customWidth="1"/>
    <col min="1021" max="1024" width="9.140625" style="33"/>
    <col min="1025" max="1025" width="35.28515625" style="33" customWidth="1"/>
    <col min="1026" max="1026" width="8.28515625" style="33" bestFit="1" customWidth="1"/>
    <col min="1027" max="1027" width="8.42578125" style="33" bestFit="1" customWidth="1"/>
    <col min="1028" max="1028" width="6.85546875" style="33" bestFit="1" customWidth="1"/>
    <col min="1029" max="1271" width="9.140625" style="33"/>
    <col min="1272" max="1272" width="7.85546875" style="33" customWidth="1"/>
    <col min="1273" max="1273" width="8.5703125" style="33" customWidth="1"/>
    <col min="1274" max="1274" width="7.85546875" style="33" customWidth="1"/>
    <col min="1275" max="1275" width="7.28515625" style="33" customWidth="1"/>
    <col min="1276" max="1276" width="7.5703125" style="33" customWidth="1"/>
    <col min="1277" max="1280" width="9.140625" style="33"/>
    <col min="1281" max="1281" width="35.28515625" style="33" customWidth="1"/>
    <col min="1282" max="1282" width="8.28515625" style="33" bestFit="1" customWidth="1"/>
    <col min="1283" max="1283" width="8.42578125" style="33" bestFit="1" customWidth="1"/>
    <col min="1284" max="1284" width="6.85546875" style="33" bestFit="1" customWidth="1"/>
    <col min="1285" max="1527" width="9.140625" style="33"/>
    <col min="1528" max="1528" width="7.85546875" style="33" customWidth="1"/>
    <col min="1529" max="1529" width="8.5703125" style="33" customWidth="1"/>
    <col min="1530" max="1530" width="7.85546875" style="33" customWidth="1"/>
    <col min="1531" max="1531" width="7.28515625" style="33" customWidth="1"/>
    <col min="1532" max="1532" width="7.5703125" style="33" customWidth="1"/>
    <col min="1533" max="1536" width="9.140625" style="33"/>
    <col min="1537" max="1537" width="35.28515625" style="33" customWidth="1"/>
    <col min="1538" max="1538" width="8.28515625" style="33" bestFit="1" customWidth="1"/>
    <col min="1539" max="1539" width="8.42578125" style="33" bestFit="1" customWidth="1"/>
    <col min="1540" max="1540" width="6.85546875" style="33" bestFit="1" customWidth="1"/>
    <col min="1541" max="1783" width="9.140625" style="33"/>
    <col min="1784" max="1784" width="7.85546875" style="33" customWidth="1"/>
    <col min="1785" max="1785" width="8.5703125" style="33" customWidth="1"/>
    <col min="1786" max="1786" width="7.85546875" style="33" customWidth="1"/>
    <col min="1787" max="1787" width="7.28515625" style="33" customWidth="1"/>
    <col min="1788" max="1788" width="7.5703125" style="33" customWidth="1"/>
    <col min="1789" max="1792" width="9.140625" style="33"/>
    <col min="1793" max="1793" width="35.28515625" style="33" customWidth="1"/>
    <col min="1794" max="1794" width="8.28515625" style="33" bestFit="1" customWidth="1"/>
    <col min="1795" max="1795" width="8.42578125" style="33" bestFit="1" customWidth="1"/>
    <col min="1796" max="1796" width="6.85546875" style="33" bestFit="1" customWidth="1"/>
    <col min="1797" max="2039" width="9.140625" style="33"/>
    <col min="2040" max="2040" width="7.85546875" style="33" customWidth="1"/>
    <col min="2041" max="2041" width="8.5703125" style="33" customWidth="1"/>
    <col min="2042" max="2042" width="7.85546875" style="33" customWidth="1"/>
    <col min="2043" max="2043" width="7.28515625" style="33" customWidth="1"/>
    <col min="2044" max="2044" width="7.5703125" style="33" customWidth="1"/>
    <col min="2045" max="2048" width="9.140625" style="33"/>
    <col min="2049" max="2049" width="35.28515625" style="33" customWidth="1"/>
    <col min="2050" max="2050" width="8.28515625" style="33" bestFit="1" customWidth="1"/>
    <col min="2051" max="2051" width="8.42578125" style="33" bestFit="1" customWidth="1"/>
    <col min="2052" max="2052" width="6.85546875" style="33" bestFit="1" customWidth="1"/>
    <col min="2053" max="2295" width="9.140625" style="33"/>
    <col min="2296" max="2296" width="7.85546875" style="33" customWidth="1"/>
    <col min="2297" max="2297" width="8.5703125" style="33" customWidth="1"/>
    <col min="2298" max="2298" width="7.85546875" style="33" customWidth="1"/>
    <col min="2299" max="2299" width="7.28515625" style="33" customWidth="1"/>
    <col min="2300" max="2300" width="7.5703125" style="33" customWidth="1"/>
    <col min="2301" max="2304" width="9.140625" style="33"/>
    <col min="2305" max="2305" width="35.28515625" style="33" customWidth="1"/>
    <col min="2306" max="2306" width="8.28515625" style="33" bestFit="1" customWidth="1"/>
    <col min="2307" max="2307" width="8.42578125" style="33" bestFit="1" customWidth="1"/>
    <col min="2308" max="2308" width="6.85546875" style="33" bestFit="1" customWidth="1"/>
    <col min="2309" max="2551" width="9.140625" style="33"/>
    <col min="2552" max="2552" width="7.85546875" style="33" customWidth="1"/>
    <col min="2553" max="2553" width="8.5703125" style="33" customWidth="1"/>
    <col min="2554" max="2554" width="7.85546875" style="33" customWidth="1"/>
    <col min="2555" max="2555" width="7.28515625" style="33" customWidth="1"/>
    <col min="2556" max="2556" width="7.5703125" style="33" customWidth="1"/>
    <col min="2557" max="2560" width="9.140625" style="33"/>
    <col min="2561" max="2561" width="35.28515625" style="33" customWidth="1"/>
    <col min="2562" max="2562" width="8.28515625" style="33" bestFit="1" customWidth="1"/>
    <col min="2563" max="2563" width="8.42578125" style="33" bestFit="1" customWidth="1"/>
    <col min="2564" max="2564" width="6.85546875" style="33" bestFit="1" customWidth="1"/>
    <col min="2565" max="2807" width="9.140625" style="33"/>
    <col min="2808" max="2808" width="7.85546875" style="33" customWidth="1"/>
    <col min="2809" max="2809" width="8.5703125" style="33" customWidth="1"/>
    <col min="2810" max="2810" width="7.85546875" style="33" customWidth="1"/>
    <col min="2811" max="2811" width="7.28515625" style="33" customWidth="1"/>
    <col min="2812" max="2812" width="7.5703125" style="33" customWidth="1"/>
    <col min="2813" max="2816" width="9.140625" style="33"/>
    <col min="2817" max="2817" width="35.28515625" style="33" customWidth="1"/>
    <col min="2818" max="2818" width="8.28515625" style="33" bestFit="1" customWidth="1"/>
    <col min="2819" max="2819" width="8.42578125" style="33" bestFit="1" customWidth="1"/>
    <col min="2820" max="2820" width="6.85546875" style="33" bestFit="1" customWidth="1"/>
    <col min="2821" max="3063" width="9.140625" style="33"/>
    <col min="3064" max="3064" width="7.85546875" style="33" customWidth="1"/>
    <col min="3065" max="3065" width="8.5703125" style="33" customWidth="1"/>
    <col min="3066" max="3066" width="7.85546875" style="33" customWidth="1"/>
    <col min="3067" max="3067" width="7.28515625" style="33" customWidth="1"/>
    <col min="3068" max="3068" width="7.5703125" style="33" customWidth="1"/>
    <col min="3069" max="3072" width="9.140625" style="33"/>
    <col min="3073" max="3073" width="35.28515625" style="33" customWidth="1"/>
    <col min="3074" max="3074" width="8.28515625" style="33" bestFit="1" customWidth="1"/>
    <col min="3075" max="3075" width="8.42578125" style="33" bestFit="1" customWidth="1"/>
    <col min="3076" max="3076" width="6.85546875" style="33" bestFit="1" customWidth="1"/>
    <col min="3077" max="3319" width="9.140625" style="33"/>
    <col min="3320" max="3320" width="7.85546875" style="33" customWidth="1"/>
    <col min="3321" max="3321" width="8.5703125" style="33" customWidth="1"/>
    <col min="3322" max="3322" width="7.85546875" style="33" customWidth="1"/>
    <col min="3323" max="3323" width="7.28515625" style="33" customWidth="1"/>
    <col min="3324" max="3324" width="7.5703125" style="33" customWidth="1"/>
    <col min="3325" max="3328" width="9.140625" style="33"/>
    <col min="3329" max="3329" width="35.28515625" style="33" customWidth="1"/>
    <col min="3330" max="3330" width="8.28515625" style="33" bestFit="1" customWidth="1"/>
    <col min="3331" max="3331" width="8.42578125" style="33" bestFit="1" customWidth="1"/>
    <col min="3332" max="3332" width="6.85546875" style="33" bestFit="1" customWidth="1"/>
    <col min="3333" max="3575" width="9.140625" style="33"/>
    <col min="3576" max="3576" width="7.85546875" style="33" customWidth="1"/>
    <col min="3577" max="3577" width="8.5703125" style="33" customWidth="1"/>
    <col min="3578" max="3578" width="7.85546875" style="33" customWidth="1"/>
    <col min="3579" max="3579" width="7.28515625" style="33" customWidth="1"/>
    <col min="3580" max="3580" width="7.5703125" style="33" customWidth="1"/>
    <col min="3581" max="3584" width="9.140625" style="33"/>
    <col min="3585" max="3585" width="35.28515625" style="33" customWidth="1"/>
    <col min="3586" max="3586" width="8.28515625" style="33" bestFit="1" customWidth="1"/>
    <col min="3587" max="3587" width="8.42578125" style="33" bestFit="1" customWidth="1"/>
    <col min="3588" max="3588" width="6.85546875" style="33" bestFit="1" customWidth="1"/>
    <col min="3589" max="3831" width="9.140625" style="33"/>
    <col min="3832" max="3832" width="7.85546875" style="33" customWidth="1"/>
    <col min="3833" max="3833" width="8.5703125" style="33" customWidth="1"/>
    <col min="3834" max="3834" width="7.85546875" style="33" customWidth="1"/>
    <col min="3835" max="3835" width="7.28515625" style="33" customWidth="1"/>
    <col min="3836" max="3836" width="7.5703125" style="33" customWidth="1"/>
    <col min="3837" max="3840" width="9.140625" style="33"/>
    <col min="3841" max="3841" width="35.28515625" style="33" customWidth="1"/>
    <col min="3842" max="3842" width="8.28515625" style="33" bestFit="1" customWidth="1"/>
    <col min="3843" max="3843" width="8.42578125" style="33" bestFit="1" customWidth="1"/>
    <col min="3844" max="3844" width="6.85546875" style="33" bestFit="1" customWidth="1"/>
    <col min="3845" max="4087" width="9.140625" style="33"/>
    <col min="4088" max="4088" width="7.85546875" style="33" customWidth="1"/>
    <col min="4089" max="4089" width="8.5703125" style="33" customWidth="1"/>
    <col min="4090" max="4090" width="7.85546875" style="33" customWidth="1"/>
    <col min="4091" max="4091" width="7.28515625" style="33" customWidth="1"/>
    <col min="4092" max="4092" width="7.5703125" style="33" customWidth="1"/>
    <col min="4093" max="4096" width="9.140625" style="33"/>
    <col min="4097" max="4097" width="35.28515625" style="33" customWidth="1"/>
    <col min="4098" max="4098" width="8.28515625" style="33" bestFit="1" customWidth="1"/>
    <col min="4099" max="4099" width="8.42578125" style="33" bestFit="1" customWidth="1"/>
    <col min="4100" max="4100" width="6.85546875" style="33" bestFit="1" customWidth="1"/>
    <col min="4101" max="4343" width="9.140625" style="33"/>
    <col min="4344" max="4344" width="7.85546875" style="33" customWidth="1"/>
    <col min="4345" max="4345" width="8.5703125" style="33" customWidth="1"/>
    <col min="4346" max="4346" width="7.85546875" style="33" customWidth="1"/>
    <col min="4347" max="4347" width="7.28515625" style="33" customWidth="1"/>
    <col min="4348" max="4348" width="7.5703125" style="33" customWidth="1"/>
    <col min="4349" max="4352" width="9.140625" style="33"/>
    <col min="4353" max="4353" width="35.28515625" style="33" customWidth="1"/>
    <col min="4354" max="4354" width="8.28515625" style="33" bestFit="1" customWidth="1"/>
    <col min="4355" max="4355" width="8.42578125" style="33" bestFit="1" customWidth="1"/>
    <col min="4356" max="4356" width="6.85546875" style="33" bestFit="1" customWidth="1"/>
    <col min="4357" max="4599" width="9.140625" style="33"/>
    <col min="4600" max="4600" width="7.85546875" style="33" customWidth="1"/>
    <col min="4601" max="4601" width="8.5703125" style="33" customWidth="1"/>
    <col min="4602" max="4602" width="7.85546875" style="33" customWidth="1"/>
    <col min="4603" max="4603" width="7.28515625" style="33" customWidth="1"/>
    <col min="4604" max="4604" width="7.5703125" style="33" customWidth="1"/>
    <col min="4605" max="4608" width="9.140625" style="33"/>
    <col min="4609" max="4609" width="35.28515625" style="33" customWidth="1"/>
    <col min="4610" max="4610" width="8.28515625" style="33" bestFit="1" customWidth="1"/>
    <col min="4611" max="4611" width="8.42578125" style="33" bestFit="1" customWidth="1"/>
    <col min="4612" max="4612" width="6.85546875" style="33" bestFit="1" customWidth="1"/>
    <col min="4613" max="4855" width="9.140625" style="33"/>
    <col min="4856" max="4856" width="7.85546875" style="33" customWidth="1"/>
    <col min="4857" max="4857" width="8.5703125" style="33" customWidth="1"/>
    <col min="4858" max="4858" width="7.85546875" style="33" customWidth="1"/>
    <col min="4859" max="4859" width="7.28515625" style="33" customWidth="1"/>
    <col min="4860" max="4860" width="7.5703125" style="33" customWidth="1"/>
    <col min="4861" max="4864" width="9.140625" style="33"/>
    <col min="4865" max="4865" width="35.28515625" style="33" customWidth="1"/>
    <col min="4866" max="4866" width="8.28515625" style="33" bestFit="1" customWidth="1"/>
    <col min="4867" max="4867" width="8.42578125" style="33" bestFit="1" customWidth="1"/>
    <col min="4868" max="4868" width="6.85546875" style="33" bestFit="1" customWidth="1"/>
    <col min="4869" max="5111" width="9.140625" style="33"/>
    <col min="5112" max="5112" width="7.85546875" style="33" customWidth="1"/>
    <col min="5113" max="5113" width="8.5703125" style="33" customWidth="1"/>
    <col min="5114" max="5114" width="7.85546875" style="33" customWidth="1"/>
    <col min="5115" max="5115" width="7.28515625" style="33" customWidth="1"/>
    <col min="5116" max="5116" width="7.5703125" style="33" customWidth="1"/>
    <col min="5117" max="5120" width="9.140625" style="33"/>
    <col min="5121" max="5121" width="35.28515625" style="33" customWidth="1"/>
    <col min="5122" max="5122" width="8.28515625" style="33" bestFit="1" customWidth="1"/>
    <col min="5123" max="5123" width="8.42578125" style="33" bestFit="1" customWidth="1"/>
    <col min="5124" max="5124" width="6.85546875" style="33" bestFit="1" customWidth="1"/>
    <col min="5125" max="5367" width="9.140625" style="33"/>
    <col min="5368" max="5368" width="7.85546875" style="33" customWidth="1"/>
    <col min="5369" max="5369" width="8.5703125" style="33" customWidth="1"/>
    <col min="5370" max="5370" width="7.85546875" style="33" customWidth="1"/>
    <col min="5371" max="5371" width="7.28515625" style="33" customWidth="1"/>
    <col min="5372" max="5372" width="7.5703125" style="33" customWidth="1"/>
    <col min="5373" max="5376" width="9.140625" style="33"/>
    <col min="5377" max="5377" width="35.28515625" style="33" customWidth="1"/>
    <col min="5378" max="5378" width="8.28515625" style="33" bestFit="1" customWidth="1"/>
    <col min="5379" max="5379" width="8.42578125" style="33" bestFit="1" customWidth="1"/>
    <col min="5380" max="5380" width="6.85546875" style="33" bestFit="1" customWidth="1"/>
    <col min="5381" max="5623" width="9.140625" style="33"/>
    <col min="5624" max="5624" width="7.85546875" style="33" customWidth="1"/>
    <col min="5625" max="5625" width="8.5703125" style="33" customWidth="1"/>
    <col min="5626" max="5626" width="7.85546875" style="33" customWidth="1"/>
    <col min="5627" max="5627" width="7.28515625" style="33" customWidth="1"/>
    <col min="5628" max="5628" width="7.5703125" style="33" customWidth="1"/>
    <col min="5629" max="5632" width="9.140625" style="33"/>
    <col min="5633" max="5633" width="35.28515625" style="33" customWidth="1"/>
    <col min="5634" max="5634" width="8.28515625" style="33" bestFit="1" customWidth="1"/>
    <col min="5635" max="5635" width="8.42578125" style="33" bestFit="1" customWidth="1"/>
    <col min="5636" max="5636" width="6.85546875" style="33" bestFit="1" customWidth="1"/>
    <col min="5637" max="5879" width="9.140625" style="33"/>
    <col min="5880" max="5880" width="7.85546875" style="33" customWidth="1"/>
    <col min="5881" max="5881" width="8.5703125" style="33" customWidth="1"/>
    <col min="5882" max="5882" width="7.85546875" style="33" customWidth="1"/>
    <col min="5883" max="5883" width="7.28515625" style="33" customWidth="1"/>
    <col min="5884" max="5884" width="7.5703125" style="33" customWidth="1"/>
    <col min="5885" max="5888" width="9.140625" style="33"/>
    <col min="5889" max="5889" width="35.28515625" style="33" customWidth="1"/>
    <col min="5890" max="5890" width="8.28515625" style="33" bestFit="1" customWidth="1"/>
    <col min="5891" max="5891" width="8.42578125" style="33" bestFit="1" customWidth="1"/>
    <col min="5892" max="5892" width="6.85546875" style="33" bestFit="1" customWidth="1"/>
    <col min="5893" max="6135" width="9.140625" style="33"/>
    <col min="6136" max="6136" width="7.85546875" style="33" customWidth="1"/>
    <col min="6137" max="6137" width="8.5703125" style="33" customWidth="1"/>
    <col min="6138" max="6138" width="7.85546875" style="33" customWidth="1"/>
    <col min="6139" max="6139" width="7.28515625" style="33" customWidth="1"/>
    <col min="6140" max="6140" width="7.5703125" style="33" customWidth="1"/>
    <col min="6141" max="6144" width="9.140625" style="33"/>
    <col min="6145" max="6145" width="35.28515625" style="33" customWidth="1"/>
    <col min="6146" max="6146" width="8.28515625" style="33" bestFit="1" customWidth="1"/>
    <col min="6147" max="6147" width="8.42578125" style="33" bestFit="1" customWidth="1"/>
    <col min="6148" max="6148" width="6.85546875" style="33" bestFit="1" customWidth="1"/>
    <col min="6149" max="6391" width="9.140625" style="33"/>
    <col min="6392" max="6392" width="7.85546875" style="33" customWidth="1"/>
    <col min="6393" max="6393" width="8.5703125" style="33" customWidth="1"/>
    <col min="6394" max="6394" width="7.85546875" style="33" customWidth="1"/>
    <col min="6395" max="6395" width="7.28515625" style="33" customWidth="1"/>
    <col min="6396" max="6396" width="7.5703125" style="33" customWidth="1"/>
    <col min="6397" max="6400" width="9.140625" style="33"/>
    <col min="6401" max="6401" width="35.28515625" style="33" customWidth="1"/>
    <col min="6402" max="6402" width="8.28515625" style="33" bestFit="1" customWidth="1"/>
    <col min="6403" max="6403" width="8.42578125" style="33" bestFit="1" customWidth="1"/>
    <col min="6404" max="6404" width="6.85546875" style="33" bestFit="1" customWidth="1"/>
    <col min="6405" max="6647" width="9.140625" style="33"/>
    <col min="6648" max="6648" width="7.85546875" style="33" customWidth="1"/>
    <col min="6649" max="6649" width="8.5703125" style="33" customWidth="1"/>
    <col min="6650" max="6650" width="7.85546875" style="33" customWidth="1"/>
    <col min="6651" max="6651" width="7.28515625" style="33" customWidth="1"/>
    <col min="6652" max="6652" width="7.5703125" style="33" customWidth="1"/>
    <col min="6653" max="6656" width="9.140625" style="33"/>
    <col min="6657" max="6657" width="35.28515625" style="33" customWidth="1"/>
    <col min="6658" max="6658" width="8.28515625" style="33" bestFit="1" customWidth="1"/>
    <col min="6659" max="6659" width="8.42578125" style="33" bestFit="1" customWidth="1"/>
    <col min="6660" max="6660" width="6.85546875" style="33" bestFit="1" customWidth="1"/>
    <col min="6661" max="6903" width="9.140625" style="33"/>
    <col min="6904" max="6904" width="7.85546875" style="33" customWidth="1"/>
    <col min="6905" max="6905" width="8.5703125" style="33" customWidth="1"/>
    <col min="6906" max="6906" width="7.85546875" style="33" customWidth="1"/>
    <col min="6907" max="6907" width="7.28515625" style="33" customWidth="1"/>
    <col min="6908" max="6908" width="7.5703125" style="33" customWidth="1"/>
    <col min="6909" max="6912" width="9.140625" style="33"/>
    <col min="6913" max="6913" width="35.28515625" style="33" customWidth="1"/>
    <col min="6914" max="6914" width="8.28515625" style="33" bestFit="1" customWidth="1"/>
    <col min="6915" max="6915" width="8.42578125" style="33" bestFit="1" customWidth="1"/>
    <col min="6916" max="6916" width="6.85546875" style="33" bestFit="1" customWidth="1"/>
    <col min="6917" max="7159" width="9.140625" style="33"/>
    <col min="7160" max="7160" width="7.85546875" style="33" customWidth="1"/>
    <col min="7161" max="7161" width="8.5703125" style="33" customWidth="1"/>
    <col min="7162" max="7162" width="7.85546875" style="33" customWidth="1"/>
    <col min="7163" max="7163" width="7.28515625" style="33" customWidth="1"/>
    <col min="7164" max="7164" width="7.5703125" style="33" customWidth="1"/>
    <col min="7165" max="7168" width="9.140625" style="33"/>
    <col min="7169" max="7169" width="35.28515625" style="33" customWidth="1"/>
    <col min="7170" max="7170" width="8.28515625" style="33" bestFit="1" customWidth="1"/>
    <col min="7171" max="7171" width="8.42578125" style="33" bestFit="1" customWidth="1"/>
    <col min="7172" max="7172" width="6.85546875" style="33" bestFit="1" customWidth="1"/>
    <col min="7173" max="7415" width="9.140625" style="33"/>
    <col min="7416" max="7416" width="7.85546875" style="33" customWidth="1"/>
    <col min="7417" max="7417" width="8.5703125" style="33" customWidth="1"/>
    <col min="7418" max="7418" width="7.85546875" style="33" customWidth="1"/>
    <col min="7419" max="7419" width="7.28515625" style="33" customWidth="1"/>
    <col min="7420" max="7420" width="7.5703125" style="33" customWidth="1"/>
    <col min="7421" max="7424" width="9.140625" style="33"/>
    <col min="7425" max="7425" width="35.28515625" style="33" customWidth="1"/>
    <col min="7426" max="7426" width="8.28515625" style="33" bestFit="1" customWidth="1"/>
    <col min="7427" max="7427" width="8.42578125" style="33" bestFit="1" customWidth="1"/>
    <col min="7428" max="7428" width="6.85546875" style="33" bestFit="1" customWidth="1"/>
    <col min="7429" max="7671" width="9.140625" style="33"/>
    <col min="7672" max="7672" width="7.85546875" style="33" customWidth="1"/>
    <col min="7673" max="7673" width="8.5703125" style="33" customWidth="1"/>
    <col min="7674" max="7674" width="7.85546875" style="33" customWidth="1"/>
    <col min="7675" max="7675" width="7.28515625" style="33" customWidth="1"/>
    <col min="7676" max="7676" width="7.5703125" style="33" customWidth="1"/>
    <col min="7677" max="7680" width="9.140625" style="33"/>
    <col min="7681" max="7681" width="35.28515625" style="33" customWidth="1"/>
    <col min="7682" max="7682" width="8.28515625" style="33" bestFit="1" customWidth="1"/>
    <col min="7683" max="7683" width="8.42578125" style="33" bestFit="1" customWidth="1"/>
    <col min="7684" max="7684" width="6.85546875" style="33" bestFit="1" customWidth="1"/>
    <col min="7685" max="7927" width="9.140625" style="33"/>
    <col min="7928" max="7928" width="7.85546875" style="33" customWidth="1"/>
    <col min="7929" max="7929" width="8.5703125" style="33" customWidth="1"/>
    <col min="7930" max="7930" width="7.85546875" style="33" customWidth="1"/>
    <col min="7931" max="7931" width="7.28515625" style="33" customWidth="1"/>
    <col min="7932" max="7932" width="7.5703125" style="33" customWidth="1"/>
    <col min="7933" max="7936" width="9.140625" style="33"/>
    <col min="7937" max="7937" width="35.28515625" style="33" customWidth="1"/>
    <col min="7938" max="7938" width="8.28515625" style="33" bestFit="1" customWidth="1"/>
    <col min="7939" max="7939" width="8.42578125" style="33" bestFit="1" customWidth="1"/>
    <col min="7940" max="7940" width="6.85546875" style="33" bestFit="1" customWidth="1"/>
    <col min="7941" max="8183" width="9.140625" style="33"/>
    <col min="8184" max="8184" width="7.85546875" style="33" customWidth="1"/>
    <col min="8185" max="8185" width="8.5703125" style="33" customWidth="1"/>
    <col min="8186" max="8186" width="7.85546875" style="33" customWidth="1"/>
    <col min="8187" max="8187" width="7.28515625" style="33" customWidth="1"/>
    <col min="8188" max="8188" width="7.5703125" style="33" customWidth="1"/>
    <col min="8189" max="8192" width="9.140625" style="33"/>
    <col min="8193" max="8193" width="35.28515625" style="33" customWidth="1"/>
    <col min="8194" max="8194" width="8.28515625" style="33" bestFit="1" customWidth="1"/>
    <col min="8195" max="8195" width="8.42578125" style="33" bestFit="1" customWidth="1"/>
    <col min="8196" max="8196" width="6.85546875" style="33" bestFit="1" customWidth="1"/>
    <col min="8197" max="8439" width="9.140625" style="33"/>
    <col min="8440" max="8440" width="7.85546875" style="33" customWidth="1"/>
    <col min="8441" max="8441" width="8.5703125" style="33" customWidth="1"/>
    <col min="8442" max="8442" width="7.85546875" style="33" customWidth="1"/>
    <col min="8443" max="8443" width="7.28515625" style="33" customWidth="1"/>
    <col min="8444" max="8444" width="7.5703125" style="33" customWidth="1"/>
    <col min="8445" max="8448" width="9.140625" style="33"/>
    <col min="8449" max="8449" width="35.28515625" style="33" customWidth="1"/>
    <col min="8450" max="8450" width="8.28515625" style="33" bestFit="1" customWidth="1"/>
    <col min="8451" max="8451" width="8.42578125" style="33" bestFit="1" customWidth="1"/>
    <col min="8452" max="8452" width="6.85546875" style="33" bestFit="1" customWidth="1"/>
    <col min="8453" max="8695" width="9.140625" style="33"/>
    <col min="8696" max="8696" width="7.85546875" style="33" customWidth="1"/>
    <col min="8697" max="8697" width="8.5703125" style="33" customWidth="1"/>
    <col min="8698" max="8698" width="7.85546875" style="33" customWidth="1"/>
    <col min="8699" max="8699" width="7.28515625" style="33" customWidth="1"/>
    <col min="8700" max="8700" width="7.5703125" style="33" customWidth="1"/>
    <col min="8701" max="8704" width="9.140625" style="33"/>
    <col min="8705" max="8705" width="35.28515625" style="33" customWidth="1"/>
    <col min="8706" max="8706" width="8.28515625" style="33" bestFit="1" customWidth="1"/>
    <col min="8707" max="8707" width="8.42578125" style="33" bestFit="1" customWidth="1"/>
    <col min="8708" max="8708" width="6.85546875" style="33" bestFit="1" customWidth="1"/>
    <col min="8709" max="8951" width="9.140625" style="33"/>
    <col min="8952" max="8952" width="7.85546875" style="33" customWidth="1"/>
    <col min="8953" max="8953" width="8.5703125" style="33" customWidth="1"/>
    <col min="8954" max="8954" width="7.85546875" style="33" customWidth="1"/>
    <col min="8955" max="8955" width="7.28515625" style="33" customWidth="1"/>
    <col min="8956" max="8956" width="7.5703125" style="33" customWidth="1"/>
    <col min="8957" max="8960" width="9.140625" style="33"/>
    <col min="8961" max="8961" width="35.28515625" style="33" customWidth="1"/>
    <col min="8962" max="8962" width="8.28515625" style="33" bestFit="1" customWidth="1"/>
    <col min="8963" max="8963" width="8.42578125" style="33" bestFit="1" customWidth="1"/>
    <col min="8964" max="8964" width="6.85546875" style="33" bestFit="1" customWidth="1"/>
    <col min="8965" max="9207" width="9.140625" style="33"/>
    <col min="9208" max="9208" width="7.85546875" style="33" customWidth="1"/>
    <col min="9209" max="9209" width="8.5703125" style="33" customWidth="1"/>
    <col min="9210" max="9210" width="7.85546875" style="33" customWidth="1"/>
    <col min="9211" max="9211" width="7.28515625" style="33" customWidth="1"/>
    <col min="9212" max="9212" width="7.5703125" style="33" customWidth="1"/>
    <col min="9213" max="9216" width="9.140625" style="33"/>
    <col min="9217" max="9217" width="35.28515625" style="33" customWidth="1"/>
    <col min="9218" max="9218" width="8.28515625" style="33" bestFit="1" customWidth="1"/>
    <col min="9219" max="9219" width="8.42578125" style="33" bestFit="1" customWidth="1"/>
    <col min="9220" max="9220" width="6.85546875" style="33" bestFit="1" customWidth="1"/>
    <col min="9221" max="9463" width="9.140625" style="33"/>
    <col min="9464" max="9464" width="7.85546875" style="33" customWidth="1"/>
    <col min="9465" max="9465" width="8.5703125" style="33" customWidth="1"/>
    <col min="9466" max="9466" width="7.85546875" style="33" customWidth="1"/>
    <col min="9467" max="9467" width="7.28515625" style="33" customWidth="1"/>
    <col min="9468" max="9468" width="7.5703125" style="33" customWidth="1"/>
    <col min="9469" max="9472" width="9.140625" style="33"/>
    <col min="9473" max="9473" width="35.28515625" style="33" customWidth="1"/>
    <col min="9474" max="9474" width="8.28515625" style="33" bestFit="1" customWidth="1"/>
    <col min="9475" max="9475" width="8.42578125" style="33" bestFit="1" customWidth="1"/>
    <col min="9476" max="9476" width="6.85546875" style="33" bestFit="1" customWidth="1"/>
    <col min="9477" max="9719" width="9.140625" style="33"/>
    <col min="9720" max="9720" width="7.85546875" style="33" customWidth="1"/>
    <col min="9721" max="9721" width="8.5703125" style="33" customWidth="1"/>
    <col min="9722" max="9722" width="7.85546875" style="33" customWidth="1"/>
    <col min="9723" max="9723" width="7.28515625" style="33" customWidth="1"/>
    <col min="9724" max="9724" width="7.5703125" style="33" customWidth="1"/>
    <col min="9725" max="9728" width="9.140625" style="33"/>
    <col min="9729" max="9729" width="35.28515625" style="33" customWidth="1"/>
    <col min="9730" max="9730" width="8.28515625" style="33" bestFit="1" customWidth="1"/>
    <col min="9731" max="9731" width="8.42578125" style="33" bestFit="1" customWidth="1"/>
    <col min="9732" max="9732" width="6.85546875" style="33" bestFit="1" customWidth="1"/>
    <col min="9733" max="9975" width="9.140625" style="33"/>
    <col min="9976" max="9976" width="7.85546875" style="33" customWidth="1"/>
    <col min="9977" max="9977" width="8.5703125" style="33" customWidth="1"/>
    <col min="9978" max="9978" width="7.85546875" style="33" customWidth="1"/>
    <col min="9979" max="9979" width="7.28515625" style="33" customWidth="1"/>
    <col min="9980" max="9980" width="7.5703125" style="33" customWidth="1"/>
    <col min="9981" max="9984" width="9.140625" style="33"/>
    <col min="9985" max="9985" width="35.28515625" style="33" customWidth="1"/>
    <col min="9986" max="9986" width="8.28515625" style="33" bestFit="1" customWidth="1"/>
    <col min="9987" max="9987" width="8.42578125" style="33" bestFit="1" customWidth="1"/>
    <col min="9988" max="9988" width="6.85546875" style="33" bestFit="1" customWidth="1"/>
    <col min="9989" max="10231" width="9.140625" style="33"/>
    <col min="10232" max="10232" width="7.85546875" style="33" customWidth="1"/>
    <col min="10233" max="10233" width="8.5703125" style="33" customWidth="1"/>
    <col min="10234" max="10234" width="7.85546875" style="33" customWidth="1"/>
    <col min="10235" max="10235" width="7.28515625" style="33" customWidth="1"/>
    <col min="10236" max="10236" width="7.5703125" style="33" customWidth="1"/>
    <col min="10237" max="10240" width="9.140625" style="33"/>
    <col min="10241" max="10241" width="35.28515625" style="33" customWidth="1"/>
    <col min="10242" max="10242" width="8.28515625" style="33" bestFit="1" customWidth="1"/>
    <col min="10243" max="10243" width="8.42578125" style="33" bestFit="1" customWidth="1"/>
    <col min="10244" max="10244" width="6.85546875" style="33" bestFit="1" customWidth="1"/>
    <col min="10245" max="10487" width="9.140625" style="33"/>
    <col min="10488" max="10488" width="7.85546875" style="33" customWidth="1"/>
    <col min="10489" max="10489" width="8.5703125" style="33" customWidth="1"/>
    <col min="10490" max="10490" width="7.85546875" style="33" customWidth="1"/>
    <col min="10491" max="10491" width="7.28515625" style="33" customWidth="1"/>
    <col min="10492" max="10492" width="7.5703125" style="33" customWidth="1"/>
    <col min="10493" max="10496" width="9.140625" style="33"/>
    <col min="10497" max="10497" width="35.28515625" style="33" customWidth="1"/>
    <col min="10498" max="10498" width="8.28515625" style="33" bestFit="1" customWidth="1"/>
    <col min="10499" max="10499" width="8.42578125" style="33" bestFit="1" customWidth="1"/>
    <col min="10500" max="10500" width="6.85546875" style="33" bestFit="1" customWidth="1"/>
    <col min="10501" max="10743" width="9.140625" style="33"/>
    <col min="10744" max="10744" width="7.85546875" style="33" customWidth="1"/>
    <col min="10745" max="10745" width="8.5703125" style="33" customWidth="1"/>
    <col min="10746" max="10746" width="7.85546875" style="33" customWidth="1"/>
    <col min="10747" max="10747" width="7.28515625" style="33" customWidth="1"/>
    <col min="10748" max="10748" width="7.5703125" style="33" customWidth="1"/>
    <col min="10749" max="10752" width="9.140625" style="33"/>
    <col min="10753" max="10753" width="35.28515625" style="33" customWidth="1"/>
    <col min="10754" max="10754" width="8.28515625" style="33" bestFit="1" customWidth="1"/>
    <col min="10755" max="10755" width="8.42578125" style="33" bestFit="1" customWidth="1"/>
    <col min="10756" max="10756" width="6.85546875" style="33" bestFit="1" customWidth="1"/>
    <col min="10757" max="10999" width="9.140625" style="33"/>
    <col min="11000" max="11000" width="7.85546875" style="33" customWidth="1"/>
    <col min="11001" max="11001" width="8.5703125" style="33" customWidth="1"/>
    <col min="11002" max="11002" width="7.85546875" style="33" customWidth="1"/>
    <col min="11003" max="11003" width="7.28515625" style="33" customWidth="1"/>
    <col min="11004" max="11004" width="7.5703125" style="33" customWidth="1"/>
    <col min="11005" max="11008" width="9.140625" style="33"/>
    <col min="11009" max="11009" width="35.28515625" style="33" customWidth="1"/>
    <col min="11010" max="11010" width="8.28515625" style="33" bestFit="1" customWidth="1"/>
    <col min="11011" max="11011" width="8.42578125" style="33" bestFit="1" customWidth="1"/>
    <col min="11012" max="11012" width="6.85546875" style="33" bestFit="1" customWidth="1"/>
    <col min="11013" max="11255" width="9.140625" style="33"/>
    <col min="11256" max="11256" width="7.85546875" style="33" customWidth="1"/>
    <col min="11257" max="11257" width="8.5703125" style="33" customWidth="1"/>
    <col min="11258" max="11258" width="7.85546875" style="33" customWidth="1"/>
    <col min="11259" max="11259" width="7.28515625" style="33" customWidth="1"/>
    <col min="11260" max="11260" width="7.5703125" style="33" customWidth="1"/>
    <col min="11261" max="11264" width="9.140625" style="33"/>
    <col min="11265" max="11265" width="35.28515625" style="33" customWidth="1"/>
    <col min="11266" max="11266" width="8.28515625" style="33" bestFit="1" customWidth="1"/>
    <col min="11267" max="11267" width="8.42578125" style="33" bestFit="1" customWidth="1"/>
    <col min="11268" max="11268" width="6.85546875" style="33" bestFit="1" customWidth="1"/>
    <col min="11269" max="11511" width="9.140625" style="33"/>
    <col min="11512" max="11512" width="7.85546875" style="33" customWidth="1"/>
    <col min="11513" max="11513" width="8.5703125" style="33" customWidth="1"/>
    <col min="11514" max="11514" width="7.85546875" style="33" customWidth="1"/>
    <col min="11515" max="11515" width="7.28515625" style="33" customWidth="1"/>
    <col min="11516" max="11516" width="7.5703125" style="33" customWidth="1"/>
    <col min="11517" max="11520" width="9.140625" style="33"/>
    <col min="11521" max="11521" width="35.28515625" style="33" customWidth="1"/>
    <col min="11522" max="11522" width="8.28515625" style="33" bestFit="1" customWidth="1"/>
    <col min="11523" max="11523" width="8.42578125" style="33" bestFit="1" customWidth="1"/>
    <col min="11524" max="11524" width="6.85546875" style="33" bestFit="1" customWidth="1"/>
    <col min="11525" max="11767" width="9.140625" style="33"/>
    <col min="11768" max="11768" width="7.85546875" style="33" customWidth="1"/>
    <col min="11769" max="11769" width="8.5703125" style="33" customWidth="1"/>
    <col min="11770" max="11770" width="7.85546875" style="33" customWidth="1"/>
    <col min="11771" max="11771" width="7.28515625" style="33" customWidth="1"/>
    <col min="11772" max="11772" width="7.5703125" style="33" customWidth="1"/>
    <col min="11773" max="11776" width="9.140625" style="33"/>
    <col min="11777" max="11777" width="35.28515625" style="33" customWidth="1"/>
    <col min="11778" max="11778" width="8.28515625" style="33" bestFit="1" customWidth="1"/>
    <col min="11779" max="11779" width="8.42578125" style="33" bestFit="1" customWidth="1"/>
    <col min="11780" max="11780" width="6.85546875" style="33" bestFit="1" customWidth="1"/>
    <col min="11781" max="12023" width="9.140625" style="33"/>
    <col min="12024" max="12024" width="7.85546875" style="33" customWidth="1"/>
    <col min="12025" max="12025" width="8.5703125" style="33" customWidth="1"/>
    <col min="12026" max="12026" width="7.85546875" style="33" customWidth="1"/>
    <col min="12027" max="12027" width="7.28515625" style="33" customWidth="1"/>
    <col min="12028" max="12028" width="7.5703125" style="33" customWidth="1"/>
    <col min="12029" max="12032" width="9.140625" style="33"/>
    <col min="12033" max="12033" width="35.28515625" style="33" customWidth="1"/>
    <col min="12034" max="12034" width="8.28515625" style="33" bestFit="1" customWidth="1"/>
    <col min="12035" max="12035" width="8.42578125" style="33" bestFit="1" customWidth="1"/>
    <col min="12036" max="12036" width="6.85546875" style="33" bestFit="1" customWidth="1"/>
    <col min="12037" max="12279" width="9.140625" style="33"/>
    <col min="12280" max="12280" width="7.85546875" style="33" customWidth="1"/>
    <col min="12281" max="12281" width="8.5703125" style="33" customWidth="1"/>
    <col min="12282" max="12282" width="7.85546875" style="33" customWidth="1"/>
    <col min="12283" max="12283" width="7.28515625" style="33" customWidth="1"/>
    <col min="12284" max="12284" width="7.5703125" style="33" customWidth="1"/>
    <col min="12285" max="12288" width="9.140625" style="33"/>
    <col min="12289" max="12289" width="35.28515625" style="33" customWidth="1"/>
    <col min="12290" max="12290" width="8.28515625" style="33" bestFit="1" customWidth="1"/>
    <col min="12291" max="12291" width="8.42578125" style="33" bestFit="1" customWidth="1"/>
    <col min="12292" max="12292" width="6.85546875" style="33" bestFit="1" customWidth="1"/>
    <col min="12293" max="12535" width="9.140625" style="33"/>
    <col min="12536" max="12536" width="7.85546875" style="33" customWidth="1"/>
    <col min="12537" max="12537" width="8.5703125" style="33" customWidth="1"/>
    <col min="12538" max="12538" width="7.85546875" style="33" customWidth="1"/>
    <col min="12539" max="12539" width="7.28515625" style="33" customWidth="1"/>
    <col min="12540" max="12540" width="7.5703125" style="33" customWidth="1"/>
    <col min="12541" max="12544" width="9.140625" style="33"/>
    <col min="12545" max="12545" width="35.28515625" style="33" customWidth="1"/>
    <col min="12546" max="12546" width="8.28515625" style="33" bestFit="1" customWidth="1"/>
    <col min="12547" max="12547" width="8.42578125" style="33" bestFit="1" customWidth="1"/>
    <col min="12548" max="12548" width="6.85546875" style="33" bestFit="1" customWidth="1"/>
    <col min="12549" max="12791" width="9.140625" style="33"/>
    <col min="12792" max="12792" width="7.85546875" style="33" customWidth="1"/>
    <col min="12793" max="12793" width="8.5703125" style="33" customWidth="1"/>
    <col min="12794" max="12794" width="7.85546875" style="33" customWidth="1"/>
    <col min="12795" max="12795" width="7.28515625" style="33" customWidth="1"/>
    <col min="12796" max="12796" width="7.5703125" style="33" customWidth="1"/>
    <col min="12797" max="12800" width="9.140625" style="33"/>
    <col min="12801" max="12801" width="35.28515625" style="33" customWidth="1"/>
    <col min="12802" max="12802" width="8.28515625" style="33" bestFit="1" customWidth="1"/>
    <col min="12803" max="12803" width="8.42578125" style="33" bestFit="1" customWidth="1"/>
    <col min="12804" max="12804" width="6.85546875" style="33" bestFit="1" customWidth="1"/>
    <col min="12805" max="13047" width="9.140625" style="33"/>
    <col min="13048" max="13048" width="7.85546875" style="33" customWidth="1"/>
    <col min="13049" max="13049" width="8.5703125" style="33" customWidth="1"/>
    <col min="13050" max="13050" width="7.85546875" style="33" customWidth="1"/>
    <col min="13051" max="13051" width="7.28515625" style="33" customWidth="1"/>
    <col min="13052" max="13052" width="7.5703125" style="33" customWidth="1"/>
    <col min="13053" max="13056" width="9.140625" style="33"/>
    <col min="13057" max="13057" width="35.28515625" style="33" customWidth="1"/>
    <col min="13058" max="13058" width="8.28515625" style="33" bestFit="1" customWidth="1"/>
    <col min="13059" max="13059" width="8.42578125" style="33" bestFit="1" customWidth="1"/>
    <col min="13060" max="13060" width="6.85546875" style="33" bestFit="1" customWidth="1"/>
    <col min="13061" max="13303" width="9.140625" style="33"/>
    <col min="13304" max="13304" width="7.85546875" style="33" customWidth="1"/>
    <col min="13305" max="13305" width="8.5703125" style="33" customWidth="1"/>
    <col min="13306" max="13306" width="7.85546875" style="33" customWidth="1"/>
    <col min="13307" max="13307" width="7.28515625" style="33" customWidth="1"/>
    <col min="13308" max="13308" width="7.5703125" style="33" customWidth="1"/>
    <col min="13309" max="13312" width="9.140625" style="33"/>
    <col min="13313" max="13313" width="35.28515625" style="33" customWidth="1"/>
    <col min="13314" max="13314" width="8.28515625" style="33" bestFit="1" customWidth="1"/>
    <col min="13315" max="13315" width="8.42578125" style="33" bestFit="1" customWidth="1"/>
    <col min="13316" max="13316" width="6.85546875" style="33" bestFit="1" customWidth="1"/>
    <col min="13317" max="13559" width="9.140625" style="33"/>
    <col min="13560" max="13560" width="7.85546875" style="33" customWidth="1"/>
    <col min="13561" max="13561" width="8.5703125" style="33" customWidth="1"/>
    <col min="13562" max="13562" width="7.85546875" style="33" customWidth="1"/>
    <col min="13563" max="13563" width="7.28515625" style="33" customWidth="1"/>
    <col min="13564" max="13564" width="7.5703125" style="33" customWidth="1"/>
    <col min="13565" max="13568" width="9.140625" style="33"/>
    <col min="13569" max="13569" width="35.28515625" style="33" customWidth="1"/>
    <col min="13570" max="13570" width="8.28515625" style="33" bestFit="1" customWidth="1"/>
    <col min="13571" max="13571" width="8.42578125" style="33" bestFit="1" customWidth="1"/>
    <col min="13572" max="13572" width="6.85546875" style="33" bestFit="1" customWidth="1"/>
    <col min="13573" max="13815" width="9.140625" style="33"/>
    <col min="13816" max="13816" width="7.85546875" style="33" customWidth="1"/>
    <col min="13817" max="13817" width="8.5703125" style="33" customWidth="1"/>
    <col min="13818" max="13818" width="7.85546875" style="33" customWidth="1"/>
    <col min="13819" max="13819" width="7.28515625" style="33" customWidth="1"/>
    <col min="13820" max="13820" width="7.5703125" style="33" customWidth="1"/>
    <col min="13821" max="13824" width="9.140625" style="33"/>
    <col min="13825" max="13825" width="35.28515625" style="33" customWidth="1"/>
    <col min="13826" max="13826" width="8.28515625" style="33" bestFit="1" customWidth="1"/>
    <col min="13827" max="13827" width="8.42578125" style="33" bestFit="1" customWidth="1"/>
    <col min="13828" max="13828" width="6.85546875" style="33" bestFit="1" customWidth="1"/>
    <col min="13829" max="14071" width="9.140625" style="33"/>
    <col min="14072" max="14072" width="7.85546875" style="33" customWidth="1"/>
    <col min="14073" max="14073" width="8.5703125" style="33" customWidth="1"/>
    <col min="14074" max="14074" width="7.85546875" style="33" customWidth="1"/>
    <col min="14075" max="14075" width="7.28515625" style="33" customWidth="1"/>
    <col min="14076" max="14076" width="7.5703125" style="33" customWidth="1"/>
    <col min="14077" max="14080" width="9.140625" style="33"/>
    <col min="14081" max="14081" width="35.28515625" style="33" customWidth="1"/>
    <col min="14082" max="14082" width="8.28515625" style="33" bestFit="1" customWidth="1"/>
    <col min="14083" max="14083" width="8.42578125" style="33" bestFit="1" customWidth="1"/>
    <col min="14084" max="14084" width="6.85546875" style="33" bestFit="1" customWidth="1"/>
    <col min="14085" max="14327" width="9.140625" style="33"/>
    <col min="14328" max="14328" width="7.85546875" style="33" customWidth="1"/>
    <col min="14329" max="14329" width="8.5703125" style="33" customWidth="1"/>
    <col min="14330" max="14330" width="7.85546875" style="33" customWidth="1"/>
    <col min="14331" max="14331" width="7.28515625" style="33" customWidth="1"/>
    <col min="14332" max="14332" width="7.5703125" style="33" customWidth="1"/>
    <col min="14333" max="14336" width="9.140625" style="33"/>
    <col min="14337" max="14337" width="35.28515625" style="33" customWidth="1"/>
    <col min="14338" max="14338" width="8.28515625" style="33" bestFit="1" customWidth="1"/>
    <col min="14339" max="14339" width="8.42578125" style="33" bestFit="1" customWidth="1"/>
    <col min="14340" max="14340" width="6.85546875" style="33" bestFit="1" customWidth="1"/>
    <col min="14341" max="14583" width="9.140625" style="33"/>
    <col min="14584" max="14584" width="7.85546875" style="33" customWidth="1"/>
    <col min="14585" max="14585" width="8.5703125" style="33" customWidth="1"/>
    <col min="14586" max="14586" width="7.85546875" style="33" customWidth="1"/>
    <col min="14587" max="14587" width="7.28515625" style="33" customWidth="1"/>
    <col min="14588" max="14588" width="7.5703125" style="33" customWidth="1"/>
    <col min="14589" max="14592" width="9.140625" style="33"/>
    <col min="14593" max="14593" width="35.28515625" style="33" customWidth="1"/>
    <col min="14594" max="14594" width="8.28515625" style="33" bestFit="1" customWidth="1"/>
    <col min="14595" max="14595" width="8.42578125" style="33" bestFit="1" customWidth="1"/>
    <col min="14596" max="14596" width="6.85546875" style="33" bestFit="1" customWidth="1"/>
    <col min="14597" max="14839" width="9.140625" style="33"/>
    <col min="14840" max="14840" width="7.85546875" style="33" customWidth="1"/>
    <col min="14841" max="14841" width="8.5703125" style="33" customWidth="1"/>
    <col min="14842" max="14842" width="7.85546875" style="33" customWidth="1"/>
    <col min="14843" max="14843" width="7.28515625" style="33" customWidth="1"/>
    <col min="14844" max="14844" width="7.5703125" style="33" customWidth="1"/>
    <col min="14845" max="14848" width="9.140625" style="33"/>
    <col min="14849" max="14849" width="35.28515625" style="33" customWidth="1"/>
    <col min="14850" max="14850" width="8.28515625" style="33" bestFit="1" customWidth="1"/>
    <col min="14851" max="14851" width="8.42578125" style="33" bestFit="1" customWidth="1"/>
    <col min="14852" max="14852" width="6.85546875" style="33" bestFit="1" customWidth="1"/>
    <col min="14853" max="15095" width="9.140625" style="33"/>
    <col min="15096" max="15096" width="7.85546875" style="33" customWidth="1"/>
    <col min="15097" max="15097" width="8.5703125" style="33" customWidth="1"/>
    <col min="15098" max="15098" width="7.85546875" style="33" customWidth="1"/>
    <col min="15099" max="15099" width="7.28515625" style="33" customWidth="1"/>
    <col min="15100" max="15100" width="7.5703125" style="33" customWidth="1"/>
    <col min="15101" max="15104" width="9.140625" style="33"/>
    <col min="15105" max="15105" width="35.28515625" style="33" customWidth="1"/>
    <col min="15106" max="15106" width="8.28515625" style="33" bestFit="1" customWidth="1"/>
    <col min="15107" max="15107" width="8.42578125" style="33" bestFit="1" customWidth="1"/>
    <col min="15108" max="15108" width="6.85546875" style="33" bestFit="1" customWidth="1"/>
    <col min="15109" max="15351" width="9.140625" style="33"/>
    <col min="15352" max="15352" width="7.85546875" style="33" customWidth="1"/>
    <col min="15353" max="15353" width="8.5703125" style="33" customWidth="1"/>
    <col min="15354" max="15354" width="7.85546875" style="33" customWidth="1"/>
    <col min="15355" max="15355" width="7.28515625" style="33" customWidth="1"/>
    <col min="15356" max="15356" width="7.5703125" style="33" customWidth="1"/>
    <col min="15357" max="15360" width="9.140625" style="33"/>
    <col min="15361" max="15361" width="35.28515625" style="33" customWidth="1"/>
    <col min="15362" max="15362" width="8.28515625" style="33" bestFit="1" customWidth="1"/>
    <col min="15363" max="15363" width="8.42578125" style="33" bestFit="1" customWidth="1"/>
    <col min="15364" max="15364" width="6.85546875" style="33" bestFit="1" customWidth="1"/>
    <col min="15365" max="15607" width="9.140625" style="33"/>
    <col min="15608" max="15608" width="7.85546875" style="33" customWidth="1"/>
    <col min="15609" max="15609" width="8.5703125" style="33" customWidth="1"/>
    <col min="15610" max="15610" width="7.85546875" style="33" customWidth="1"/>
    <col min="15611" max="15611" width="7.28515625" style="33" customWidth="1"/>
    <col min="15612" max="15612" width="7.5703125" style="33" customWidth="1"/>
    <col min="15613" max="15616" width="9.140625" style="33"/>
    <col min="15617" max="15617" width="35.28515625" style="33" customWidth="1"/>
    <col min="15618" max="15618" width="8.28515625" style="33" bestFit="1" customWidth="1"/>
    <col min="15619" max="15619" width="8.42578125" style="33" bestFit="1" customWidth="1"/>
    <col min="15620" max="15620" width="6.85546875" style="33" bestFit="1" customWidth="1"/>
    <col min="15621" max="15863" width="9.140625" style="33"/>
    <col min="15864" max="15864" width="7.85546875" style="33" customWidth="1"/>
    <col min="15865" max="15865" width="8.5703125" style="33" customWidth="1"/>
    <col min="15866" max="15866" width="7.85546875" style="33" customWidth="1"/>
    <col min="15867" max="15867" width="7.28515625" style="33" customWidth="1"/>
    <col min="15868" max="15868" width="7.5703125" style="33" customWidth="1"/>
    <col min="15869" max="15872" width="9.140625" style="33"/>
    <col min="15873" max="15873" width="35.28515625" style="33" customWidth="1"/>
    <col min="15874" max="15874" width="8.28515625" style="33" bestFit="1" customWidth="1"/>
    <col min="15875" max="15875" width="8.42578125" style="33" bestFit="1" customWidth="1"/>
    <col min="15876" max="15876" width="6.85546875" style="33" bestFit="1" customWidth="1"/>
    <col min="15877" max="16119" width="9.140625" style="33"/>
    <col min="16120" max="16120" width="7.85546875" style="33" customWidth="1"/>
    <col min="16121" max="16121" width="8.5703125" style="33" customWidth="1"/>
    <col min="16122" max="16122" width="7.85546875" style="33" customWidth="1"/>
    <col min="16123" max="16123" width="7.28515625" style="33" customWidth="1"/>
    <col min="16124" max="16124" width="7.5703125" style="33" customWidth="1"/>
    <col min="16125" max="16128" width="9.140625" style="33"/>
    <col min="16129" max="16129" width="35.28515625" style="33" customWidth="1"/>
    <col min="16130" max="16130" width="8.28515625" style="33" bestFit="1" customWidth="1"/>
    <col min="16131" max="16131" width="8.42578125" style="33" bestFit="1" customWidth="1"/>
    <col min="16132" max="16132" width="6.85546875" style="33" bestFit="1" customWidth="1"/>
    <col min="16133" max="16384" width="9.140625" style="33"/>
  </cols>
  <sheetData>
    <row r="1" spans="1:5" ht="15.75">
      <c r="A1" s="83" t="s">
        <v>71</v>
      </c>
      <c r="B1" s="83"/>
      <c r="C1" s="83"/>
      <c r="D1" s="83"/>
      <c r="E1" s="83"/>
    </row>
    <row r="2" spans="1:5" ht="3.75" customHeight="1">
      <c r="A2" s="64"/>
      <c r="B2" s="64"/>
      <c r="C2" s="64"/>
      <c r="D2" s="64"/>
      <c r="E2" s="64"/>
    </row>
    <row r="3" spans="1:5" ht="14.25">
      <c r="A3" s="65" t="s">
        <v>56</v>
      </c>
      <c r="B3" s="65"/>
      <c r="C3" s="65"/>
      <c r="D3" s="65"/>
      <c r="E3" s="65"/>
    </row>
    <row r="4" spans="1:5">
      <c r="A4" s="65" t="s">
        <v>57</v>
      </c>
      <c r="B4" s="65"/>
      <c r="C4" s="65"/>
      <c r="D4" s="65"/>
      <c r="E4" s="65"/>
    </row>
    <row r="5" spans="1:5">
      <c r="A5" s="66" t="s">
        <v>58</v>
      </c>
      <c r="B5" s="66"/>
      <c r="C5" s="66"/>
      <c r="D5" s="66"/>
      <c r="E5" s="66"/>
    </row>
    <row r="6" spans="1:5">
      <c r="A6" s="68"/>
      <c r="B6" s="68"/>
      <c r="C6" s="68"/>
      <c r="D6" s="69" t="s">
        <v>59</v>
      </c>
      <c r="E6" s="69" t="s">
        <v>60</v>
      </c>
    </row>
    <row r="7" spans="1:5" ht="14.25">
      <c r="A7" s="70" t="s">
        <v>61</v>
      </c>
      <c r="B7" s="70" t="s">
        <v>62</v>
      </c>
      <c r="C7" s="70"/>
      <c r="D7" s="70">
        <v>-8.4878140000000002</v>
      </c>
      <c r="E7" s="71">
        <v>0</v>
      </c>
    </row>
    <row r="8" spans="1:5" ht="14.25">
      <c r="A8" s="66" t="s">
        <v>63</v>
      </c>
      <c r="B8" s="66" t="s">
        <v>64</v>
      </c>
      <c r="C8" s="66"/>
      <c r="D8" s="66">
        <v>-6.2882660000000001</v>
      </c>
      <c r="E8" s="67">
        <v>0</v>
      </c>
    </row>
    <row r="9" spans="1:5">
      <c r="A9" s="70" t="s">
        <v>65</v>
      </c>
      <c r="B9" s="70" t="s">
        <v>66</v>
      </c>
      <c r="C9" s="70"/>
      <c r="D9" s="70">
        <v>-3.4937469999999999</v>
      </c>
      <c r="E9" s="70"/>
    </row>
    <row r="10" spans="1:5">
      <c r="A10" s="70"/>
      <c r="B10" s="70" t="s">
        <v>67</v>
      </c>
      <c r="C10" s="70"/>
      <c r="D10" s="70">
        <v>-2.8892000000000002</v>
      </c>
      <c r="E10" s="70"/>
    </row>
    <row r="11" spans="1:5">
      <c r="A11" s="66"/>
      <c r="B11" s="66" t="s">
        <v>68</v>
      </c>
      <c r="C11" s="66"/>
      <c r="D11" s="66">
        <v>-2.5815959999999998</v>
      </c>
      <c r="E11" s="66"/>
    </row>
    <row r="12" spans="1:5">
      <c r="A12" s="70" t="s">
        <v>69</v>
      </c>
      <c r="B12" s="70"/>
      <c r="C12" s="70"/>
      <c r="D12" s="70"/>
      <c r="E12" s="70"/>
    </row>
    <row r="13" spans="1:5">
      <c r="A13" s="70" t="s">
        <v>70</v>
      </c>
      <c r="B13" s="70"/>
      <c r="C13" s="70"/>
      <c r="D13" s="70"/>
      <c r="E13" s="70"/>
    </row>
    <row r="14" spans="1:5">
      <c r="A14" s="70"/>
      <c r="B14" s="70"/>
      <c r="C14" s="70"/>
      <c r="D14" s="70"/>
      <c r="E14" s="70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109"/>
  <sheetViews>
    <sheetView zoomScale="80" zoomScaleNormal="80" workbookViewId="0">
      <selection activeCell="I28" sqref="I28"/>
    </sheetView>
  </sheetViews>
  <sheetFormatPr defaultRowHeight="15"/>
  <cols>
    <col min="1" max="1" width="15.85546875" customWidth="1"/>
    <col min="2" max="2" width="18.7109375" style="78" bestFit="1" customWidth="1"/>
  </cols>
  <sheetData>
    <row r="2" spans="1:2">
      <c r="A2" s="72"/>
      <c r="B2" s="74"/>
    </row>
    <row r="3" spans="1:2">
      <c r="A3" s="72" t="s">
        <v>47</v>
      </c>
      <c r="B3" s="79" t="s">
        <v>45</v>
      </c>
    </row>
    <row r="4" spans="1:2">
      <c r="A4" s="73">
        <v>3.0212177141036066E-3</v>
      </c>
      <c r="B4" s="75">
        <v>-8.7138149406886141E-3</v>
      </c>
    </row>
    <row r="5" spans="1:2">
      <c r="A5" s="73">
        <v>-2.5124876255409323E-3</v>
      </c>
      <c r="B5" s="75">
        <v>-5.7835672697115542E-3</v>
      </c>
    </row>
    <row r="6" spans="1:2">
      <c r="A6" s="73">
        <v>-4.2786821830821893E-2</v>
      </c>
      <c r="B6" s="75">
        <v>-1.2380338204915155E-2</v>
      </c>
    </row>
    <row r="7" spans="1:2">
      <c r="A7" s="73">
        <v>-0.11004126716938756</v>
      </c>
      <c r="B7" s="75">
        <v>-5.6484851277859441E-3</v>
      </c>
    </row>
    <row r="8" spans="1:2">
      <c r="A8" s="73">
        <v>-3.2190469979632097E-2</v>
      </c>
      <c r="B8" s="75">
        <v>-1.2940368202004775E-2</v>
      </c>
    </row>
    <row r="9" spans="1:2">
      <c r="A9" s="73">
        <v>1.0730384938549366E-2</v>
      </c>
      <c r="B9" s="76">
        <v>-1.3134785428155875E-2</v>
      </c>
    </row>
    <row r="10" spans="1:2">
      <c r="A10" s="73">
        <v>7.2529431861659624E-2</v>
      </c>
      <c r="B10" s="76">
        <v>1.7016192191148721E-2</v>
      </c>
    </row>
    <row r="11" spans="1:2">
      <c r="A11" s="73">
        <v>2.3229495311097841E-2</v>
      </c>
      <c r="B11" s="75">
        <v>8.8156301337291038E-3</v>
      </c>
    </row>
    <row r="12" spans="1:2">
      <c r="A12" s="73">
        <v>8.0058276072726517E-2</v>
      </c>
      <c r="B12" s="75">
        <v>-9.7961320981872161E-3</v>
      </c>
    </row>
    <row r="13" spans="1:2">
      <c r="A13" s="73">
        <v>9.8792079297590225E-3</v>
      </c>
      <c r="B13" s="75">
        <v>3.9441384192617441E-3</v>
      </c>
    </row>
    <row r="14" spans="1:2">
      <c r="A14" s="73">
        <v>5.1516117904313992E-2</v>
      </c>
      <c r="B14" s="75">
        <v>-1.3240601705363723E-2</v>
      </c>
    </row>
    <row r="15" spans="1:2">
      <c r="A15" s="73">
        <v>3.9004319414865603E-2</v>
      </c>
      <c r="B15" s="76">
        <v>-9.9007237474305378E-3</v>
      </c>
    </row>
    <row r="16" spans="1:2">
      <c r="A16" s="73">
        <v>1.3908362484951779E-2</v>
      </c>
      <c r="B16" s="75">
        <v>-2.7855385407341343E-3</v>
      </c>
    </row>
    <row r="17" spans="1:12">
      <c r="A17" s="73">
        <v>-1.3478091145953519E-2</v>
      </c>
      <c r="B17" s="75">
        <v>-1.6291355975216082E-3</v>
      </c>
    </row>
    <row r="18" spans="1:12">
      <c r="A18" s="73">
        <v>-7.2620084132329977E-3</v>
      </c>
      <c r="B18" s="75">
        <v>3.9542239226834008E-3</v>
      </c>
    </row>
    <row r="19" spans="1:12">
      <c r="A19" s="73">
        <v>2.5095685770037553E-3</v>
      </c>
      <c r="B19" s="76">
        <v>4.5476010945195589E-3</v>
      </c>
    </row>
    <row r="20" spans="1:12">
      <c r="A20" s="73">
        <v>-5.7071778121016853E-3</v>
      </c>
      <c r="B20" s="76">
        <v>-8.8716070293544669E-3</v>
      </c>
    </row>
    <row r="21" spans="1:12">
      <c r="A21" s="73">
        <v>-6.2106960955610413E-2</v>
      </c>
      <c r="B21" s="76">
        <v>-5.4085557202032501E-3</v>
      </c>
    </row>
    <row r="22" spans="1:12">
      <c r="A22" s="73">
        <v>-9.8118397429946269E-2</v>
      </c>
      <c r="B22" s="76">
        <v>2.1019324194895835E-2</v>
      </c>
    </row>
    <row r="23" spans="1:12">
      <c r="A23" s="73">
        <v>1.9248854661176512E-2</v>
      </c>
      <c r="B23" s="76">
        <v>-7.2705306739704488E-3</v>
      </c>
    </row>
    <row r="24" spans="1:12">
      <c r="A24" s="73">
        <v>8.7782011932371947E-3</v>
      </c>
      <c r="B24" s="75">
        <v>-8.7614910229387201E-3</v>
      </c>
      <c r="E24" s="80" t="s">
        <v>72</v>
      </c>
      <c r="L24" s="80" t="s">
        <v>73</v>
      </c>
    </row>
    <row r="25" spans="1:12">
      <c r="A25" s="73">
        <v>3.3945745304665813E-2</v>
      </c>
      <c r="B25" s="75">
        <v>5.3748372600845327E-2</v>
      </c>
    </row>
    <row r="26" spans="1:12">
      <c r="A26" s="73">
        <v>7.5065342572264715E-2</v>
      </c>
      <c r="B26" s="75">
        <v>-1.1040153481122849E-2</v>
      </c>
    </row>
    <row r="27" spans="1:12">
      <c r="A27" s="73">
        <v>3.6588997064286553E-3</v>
      </c>
      <c r="B27" s="75">
        <v>-9.212163733702575E-3</v>
      </c>
    </row>
    <row r="28" spans="1:12">
      <c r="A28" s="73">
        <v>4.1593269477867643E-2</v>
      </c>
      <c r="B28" s="75">
        <v>2.1299148405809769E-4</v>
      </c>
    </row>
    <row r="29" spans="1:12">
      <c r="A29" s="73">
        <v>9.5298489982248186E-2</v>
      </c>
      <c r="B29" s="75">
        <v>5.667483681201181E-4</v>
      </c>
    </row>
    <row r="30" spans="1:12">
      <c r="A30" s="73">
        <v>1.9821423099541966E-2</v>
      </c>
      <c r="B30" s="75">
        <v>1.7771172707901593E-3</v>
      </c>
    </row>
    <row r="31" spans="1:12">
      <c r="A31" s="73">
        <v>0.11424789826825348</v>
      </c>
      <c r="B31" s="75">
        <v>7.7568985041244556E-3</v>
      </c>
    </row>
    <row r="32" spans="1:12">
      <c r="A32" s="73">
        <v>-1.0318065419651651E-2</v>
      </c>
      <c r="B32" s="75">
        <v>9.6016102866258767E-4</v>
      </c>
    </row>
    <row r="33" spans="1:2">
      <c r="A33" s="73">
        <v>-0.12564234552452863</v>
      </c>
      <c r="B33" s="75">
        <v>-8.4650670707690605E-3</v>
      </c>
    </row>
    <row r="34" spans="1:2">
      <c r="A34" s="73">
        <v>-0.10189394062923354</v>
      </c>
      <c r="B34" s="75">
        <v>-9.3561182542196124E-3</v>
      </c>
    </row>
    <row r="35" spans="1:2">
      <c r="A35" s="73">
        <v>-8.0087993612960508E-3</v>
      </c>
      <c r="B35" s="75">
        <v>-2.9373687268419553E-2</v>
      </c>
    </row>
    <row r="36" spans="1:2">
      <c r="A36" s="73">
        <v>-3.8065192829079718E-3</v>
      </c>
      <c r="B36" s="75">
        <v>1.7701727382699164E-2</v>
      </c>
    </row>
    <row r="37" spans="1:2">
      <c r="A37" s="73">
        <v>-3.0042295433402862E-2</v>
      </c>
      <c r="B37" s="75">
        <v>2.6034158882114423E-3</v>
      </c>
    </row>
    <row r="38" spans="1:2">
      <c r="A38" s="73">
        <v>-3.6068054209414613E-2</v>
      </c>
      <c r="B38" s="75">
        <v>-2.5805536390683293E-3</v>
      </c>
    </row>
    <row r="39" spans="1:2">
      <c r="A39" s="73">
        <v>-1.3137280574598327E-2</v>
      </c>
      <c r="B39" s="75">
        <v>-2.0834640846494434E-3</v>
      </c>
    </row>
    <row r="40" spans="1:2">
      <c r="A40" s="73">
        <v>-6.2012230576369435E-3</v>
      </c>
      <c r="B40" s="75">
        <v>-4.9838792658519334E-3</v>
      </c>
    </row>
    <row r="41" spans="1:2">
      <c r="A41" s="73">
        <v>6.5374473915897929E-2</v>
      </c>
      <c r="B41" s="75">
        <v>4.2925911117090633E-4</v>
      </c>
    </row>
    <row r="42" spans="1:2">
      <c r="A42" s="73">
        <v>3.047509032042929E-3</v>
      </c>
      <c r="B42" s="75">
        <v>3.513477290361926E-3</v>
      </c>
    </row>
    <row r="43" spans="1:2">
      <c r="A43" s="73">
        <v>-8.9523830735642191E-4</v>
      </c>
      <c r="B43" s="75">
        <v>-1.3908952745328757E-3</v>
      </c>
    </row>
    <row r="44" spans="1:2">
      <c r="A44" s="73">
        <v>5.1265935601407547E-2</v>
      </c>
      <c r="B44" s="75">
        <v>7.0029361795181932E-4</v>
      </c>
    </row>
    <row r="45" spans="1:2">
      <c r="A45" s="73">
        <v>4.5032382211776254E-3</v>
      </c>
      <c r="B45" s="75">
        <v>5.5862343714300766E-2</v>
      </c>
    </row>
    <row r="46" spans="1:2">
      <c r="A46" s="73">
        <v>-9.0103320262426637E-2</v>
      </c>
      <c r="B46" s="75">
        <v>1.6456955587303673E-2</v>
      </c>
    </row>
    <row r="47" spans="1:2">
      <c r="A47" s="73">
        <v>-7.9504860263577823E-2</v>
      </c>
      <c r="B47" s="75">
        <v>-7.8539336101997731E-3</v>
      </c>
    </row>
    <row r="48" spans="1:2">
      <c r="A48" s="73">
        <v>-2.6027353799507102E-2</v>
      </c>
      <c r="B48" s="75">
        <v>1.1164025451920082E-2</v>
      </c>
    </row>
    <row r="49" spans="1:2">
      <c r="A49" s="73">
        <v>-1.5020049617555882E-2</v>
      </c>
      <c r="B49" s="75">
        <v>1.0977081762176702E-2</v>
      </c>
    </row>
    <row r="50" spans="1:2">
      <c r="A50" s="73">
        <v>-1.6589317366652805E-2</v>
      </c>
      <c r="B50" s="75">
        <v>2.8517868735422444E-3</v>
      </c>
    </row>
    <row r="51" spans="1:2">
      <c r="A51" s="73">
        <v>4.7658635347425801E-2</v>
      </c>
      <c r="B51" s="75">
        <v>-1.343823254483641E-2</v>
      </c>
    </row>
    <row r="52" spans="1:2">
      <c r="A52" s="73">
        <v>6.1962681359560949E-2</v>
      </c>
      <c r="B52" s="75">
        <v>3.3220967271847426E-3</v>
      </c>
    </row>
    <row r="53" spans="1:2">
      <c r="A53" s="73">
        <v>7.8952387895173236E-3</v>
      </c>
      <c r="B53" s="75">
        <v>4.637728480431217E-2</v>
      </c>
    </row>
    <row r="54" spans="1:2">
      <c r="A54" s="73">
        <v>-3.7022328757175461E-2</v>
      </c>
      <c r="B54" s="75">
        <v>-7.6360778014752176E-3</v>
      </c>
    </row>
    <row r="55" spans="1:2">
      <c r="A55" s="73">
        <v>-1.2136172809782011E-2</v>
      </c>
      <c r="B55" s="75">
        <v>-1.61258104471452E-2</v>
      </c>
    </row>
    <row r="56" spans="1:2">
      <c r="A56" s="73">
        <v>-1.529543817836891E-2</v>
      </c>
      <c r="B56" s="75">
        <v>-1.7362620189364561E-2</v>
      </c>
    </row>
    <row r="57" spans="1:2">
      <c r="A57" s="73">
        <v>-4.8499482639470749E-3</v>
      </c>
      <c r="B57" s="75">
        <v>1.718812180061717E-2</v>
      </c>
    </row>
    <row r="58" spans="1:2">
      <c r="A58" s="73">
        <v>-2.3014002803887237E-2</v>
      </c>
      <c r="B58" s="75">
        <v>4.4905118417076284E-2</v>
      </c>
    </row>
    <row r="59" spans="1:2">
      <c r="A59" s="73">
        <v>-2.5481017243765207E-3</v>
      </c>
      <c r="B59" s="75">
        <v>2.7691035211299019E-2</v>
      </c>
    </row>
    <row r="60" spans="1:2">
      <c r="A60" s="73">
        <v>-6.7482896248275389E-3</v>
      </c>
      <c r="B60" s="75">
        <v>1.3805900649134758E-2</v>
      </c>
    </row>
    <row r="61" spans="1:2">
      <c r="A61" s="73">
        <v>-7.9617950046409862E-3</v>
      </c>
      <c r="B61" s="75">
        <v>-1.2589635085835981E-2</v>
      </c>
    </row>
    <row r="62" spans="1:2">
      <c r="A62" s="73">
        <v>8.513861331043697E-3</v>
      </c>
      <c r="B62" s="75">
        <v>-6.8762048908629888E-3</v>
      </c>
    </row>
    <row r="63" spans="1:2">
      <c r="A63" s="73">
        <v>-7.1307264420156086E-3</v>
      </c>
      <c r="B63" s="75">
        <v>3.9867199841226537E-3</v>
      </c>
    </row>
    <row r="64" spans="1:2">
      <c r="A64" s="73">
        <v>-1.2155985594530858E-2</v>
      </c>
      <c r="B64" s="75">
        <v>1.3693545487062161E-2</v>
      </c>
    </row>
    <row r="65" spans="1:2">
      <c r="A65" s="73">
        <v>-9.0910371400384042E-3</v>
      </c>
      <c r="B65" s="75">
        <v>2.2287159555700719E-2</v>
      </c>
    </row>
    <row r="66" spans="1:2">
      <c r="A66" s="73">
        <v>1.0335986619575556E-2</v>
      </c>
      <c r="B66" s="75">
        <v>-2.2125944603549955E-2</v>
      </c>
    </row>
    <row r="67" spans="1:2">
      <c r="A67" s="73">
        <v>-1.5068026708644003E-2</v>
      </c>
      <c r="B67" s="75">
        <v>-1.2983288023033652E-2</v>
      </c>
    </row>
    <row r="68" spans="1:2">
      <c r="A68" s="73">
        <v>-2.6497084017070023E-2</v>
      </c>
      <c r="B68" s="75">
        <v>-1.6185104783008109E-2</v>
      </c>
    </row>
    <row r="69" spans="1:2">
      <c r="A69" s="73">
        <v>-2.3720633421523824E-2</v>
      </c>
      <c r="B69" s="75">
        <v>-1.8836403154564238E-2</v>
      </c>
    </row>
    <row r="70" spans="1:2">
      <c r="A70" s="73">
        <v>-3.798992153911656E-2</v>
      </c>
      <c r="B70" s="75">
        <v>-3.9450623423234576E-2</v>
      </c>
    </row>
    <row r="71" spans="1:2">
      <c r="A71" s="73">
        <v>1.8626338156060442E-2</v>
      </c>
      <c r="B71" s="75">
        <v>-1.774373716926133E-2</v>
      </c>
    </row>
    <row r="72" spans="1:2">
      <c r="A72" s="73">
        <v>6.8966090977472909E-3</v>
      </c>
      <c r="B72" s="75">
        <v>-6.2517100979744885E-3</v>
      </c>
    </row>
    <row r="73" spans="1:2">
      <c r="A73" s="73">
        <v>2.1514599886488656E-2</v>
      </c>
      <c r="B73" s="75">
        <v>-3.4025920337721734E-2</v>
      </c>
    </row>
    <row r="74" spans="1:2">
      <c r="A74" s="73">
        <v>8.8762303622354155E-2</v>
      </c>
      <c r="B74" s="75">
        <v>1.9556724062570512E-2</v>
      </c>
    </row>
    <row r="75" spans="1:2">
      <c r="A75" s="73">
        <v>3.5147255570160033E-2</v>
      </c>
      <c r="B75" s="75">
        <v>2.9011376413399402E-3</v>
      </c>
    </row>
    <row r="76" spans="1:2">
      <c r="A76" s="73">
        <v>1.6442690108594858E-2</v>
      </c>
      <c r="B76" s="75">
        <v>4.0116672975949738E-3</v>
      </c>
    </row>
    <row r="77" spans="1:2">
      <c r="A77" s="73">
        <v>0.10195749541478248</v>
      </c>
      <c r="B77" s="75">
        <v>-1.3124236117241943E-2</v>
      </c>
    </row>
    <row r="78" spans="1:2">
      <c r="A78" s="73">
        <v>3.3094852778847328E-2</v>
      </c>
      <c r="B78" s="75">
        <v>6.3803440025397753E-3</v>
      </c>
    </row>
    <row r="79" spans="1:2">
      <c r="A79" s="73">
        <v>-8.6128993078519372E-2</v>
      </c>
      <c r="B79" s="75">
        <v>-9.3535804981338989E-3</v>
      </c>
    </row>
    <row r="80" spans="1:2">
      <c r="A80" s="73">
        <v>-8.8574843190965646E-2</v>
      </c>
      <c r="B80" s="75">
        <v>-8.1966978687880842E-3</v>
      </c>
    </row>
    <row r="81" spans="1:2">
      <c r="A81" s="73">
        <v>-4.5710150247701094E-2</v>
      </c>
      <c r="B81" s="75">
        <v>2.2947753812513721E-2</v>
      </c>
    </row>
    <row r="82" spans="1:2">
      <c r="A82" s="73">
        <v>-3.9117753112523961E-2</v>
      </c>
      <c r="B82" s="75">
        <v>2.921251473250795E-3</v>
      </c>
    </row>
    <row r="83" spans="1:2">
      <c r="A83" s="73">
        <v>1.0899729726690573E-2</v>
      </c>
      <c r="B83" s="75">
        <v>1.7535109870167622E-3</v>
      </c>
    </row>
    <row r="84" spans="1:2">
      <c r="A84" s="73">
        <v>1.3114801673175483E-2</v>
      </c>
      <c r="B84" s="75">
        <v>-7.3076946477862717E-3</v>
      </c>
    </row>
    <row r="85" spans="1:2">
      <c r="A85" s="73">
        <v>9.4956076610826518E-3</v>
      </c>
      <c r="B85" s="75">
        <v>9.9985771338879256E-5</v>
      </c>
    </row>
    <row r="86" spans="1:2">
      <c r="A86" s="73">
        <v>5.3547278235524652E-2</v>
      </c>
      <c r="B86" s="75">
        <v>-7.6957629474318631E-3</v>
      </c>
    </row>
    <row r="87" spans="1:2">
      <c r="A87" s="73">
        <v>2.0732673418834877E-2</v>
      </c>
      <c r="B87" s="75">
        <v>-5.9820395457608729E-3</v>
      </c>
    </row>
    <row r="88" spans="1:2">
      <c r="A88" s="73">
        <v>3.8565889269755765E-2</v>
      </c>
      <c r="B88" s="75">
        <v>-1.6568687965793395E-2</v>
      </c>
    </row>
    <row r="89" spans="1:2">
      <c r="A89" s="73">
        <v>2.3559315240876975E-2</v>
      </c>
      <c r="B89" s="75">
        <v>-1.2624192209659805E-2</v>
      </c>
    </row>
    <row r="90" spans="1:2">
      <c r="A90" s="73">
        <v>2.3368687851238277E-2</v>
      </c>
      <c r="B90" s="75">
        <v>5.3369151725417702E-3</v>
      </c>
    </row>
    <row r="91" spans="1:2">
      <c r="A91" s="73">
        <v>0.1112115263740163</v>
      </c>
      <c r="B91" s="75">
        <v>1.1458794087995614E-2</v>
      </c>
    </row>
    <row r="92" spans="1:2">
      <c r="A92" s="73">
        <v>0.10173702970027568</v>
      </c>
      <c r="B92" s="77">
        <v>2.493063200343798E-2</v>
      </c>
    </row>
    <row r="93" spans="1:2">
      <c r="A93" s="73">
        <v>-0.13288643800771835</v>
      </c>
      <c r="B93" s="77">
        <v>6.921822920008305E-3</v>
      </c>
    </row>
    <row r="94" spans="1:2">
      <c r="A94" s="73">
        <v>-9.7445984820830736E-2</v>
      </c>
      <c r="B94" s="77">
        <v>-6.0086684419262812E-3</v>
      </c>
    </row>
    <row r="95" spans="1:2">
      <c r="A95" s="73">
        <v>3.5521580164789332E-2</v>
      </c>
      <c r="B95" s="77">
        <v>-1.0997951888806617E-2</v>
      </c>
    </row>
    <row r="96" spans="1:2">
      <c r="A96" s="73">
        <v>3.3278204770180518E-3</v>
      </c>
      <c r="B96" s="77">
        <v>-4.5106655377991139E-3</v>
      </c>
    </row>
    <row r="97" spans="1:2">
      <c r="A97" s="73">
        <v>2.2993924855520396E-2</v>
      </c>
      <c r="B97" s="77">
        <v>-1.1090257320542697E-2</v>
      </c>
    </row>
    <row r="98" spans="1:2">
      <c r="A98" s="73">
        <v>-8.665223673875181E-3</v>
      </c>
      <c r="B98" s="77">
        <v>-6.3061292397438816E-3</v>
      </c>
    </row>
    <row r="99" spans="1:2">
      <c r="A99" s="73">
        <v>8.4993300761759382E-3</v>
      </c>
      <c r="B99" s="77">
        <v>-6.3737930703731188E-3</v>
      </c>
    </row>
    <row r="100" spans="1:2">
      <c r="A100" s="73">
        <v>5.3637749187554137E-3</v>
      </c>
      <c r="B100" s="77">
        <v>1.1658295603357495E-3</v>
      </c>
    </row>
    <row r="101" spans="1:2">
      <c r="A101" s="73">
        <v>-2.2397692534059557E-2</v>
      </c>
      <c r="B101" s="77">
        <v>-6.5961742027685431E-3</v>
      </c>
    </row>
    <row r="102" spans="1:2">
      <c r="A102" s="73">
        <v>-3.8912898251006682E-2</v>
      </c>
      <c r="B102" s="77">
        <v>-1.1178488725133277E-2</v>
      </c>
    </row>
    <row r="103" spans="1:2">
      <c r="A103" s="73">
        <v>-6.1660269969877604E-3</v>
      </c>
      <c r="B103" s="77">
        <v>-1.431745343427533E-2</v>
      </c>
    </row>
    <row r="104" spans="1:2">
      <c r="A104" s="73">
        <v>-1.8538422739190041E-2</v>
      </c>
      <c r="B104" s="77">
        <v>2.304666586355884E-2</v>
      </c>
    </row>
    <row r="105" spans="1:2">
      <c r="A105" s="73">
        <v>-2.1640372218396122E-2</v>
      </c>
      <c r="B105" s="77">
        <v>-2.0419473221437545E-3</v>
      </c>
    </row>
    <row r="106" spans="1:2">
      <c r="A106" s="73">
        <v>-2.6089686058429706E-2</v>
      </c>
      <c r="B106" s="77">
        <v>-2.5080623689021707E-3</v>
      </c>
    </row>
    <row r="107" spans="1:2">
      <c r="A107" s="73">
        <v>-2.1953188585317834E-2</v>
      </c>
      <c r="B107" s="77">
        <v>-2.2519341632402023E-3</v>
      </c>
    </row>
    <row r="108" spans="1:2">
      <c r="A108" s="73">
        <v>-1.8764221340632551E-2</v>
      </c>
      <c r="B108" s="77">
        <v>-5.8821486547769187E-3</v>
      </c>
    </row>
    <row r="109" spans="1:2">
      <c r="A109" s="73">
        <v>-7.1402316641100217E-3</v>
      </c>
      <c r="B109" s="77">
        <v>-5.5065924615761595E-3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H31"/>
  <sheetViews>
    <sheetView showGridLines="0" workbookViewId="0">
      <selection activeCell="F19" sqref="F19"/>
    </sheetView>
  </sheetViews>
  <sheetFormatPr defaultRowHeight="15"/>
  <cols>
    <col min="1" max="1" width="10.85546875" style="78" customWidth="1"/>
    <col min="2" max="6" width="10.7109375" style="78" customWidth="1"/>
    <col min="7" max="256" width="9.140625" style="78"/>
    <col min="257" max="257" width="37.140625" style="78" bestFit="1" customWidth="1"/>
    <col min="258" max="262" width="10.7109375" style="78" customWidth="1"/>
    <col min="263" max="512" width="9.140625" style="78"/>
    <col min="513" max="513" width="37.140625" style="78" bestFit="1" customWidth="1"/>
    <col min="514" max="518" width="10.7109375" style="78" customWidth="1"/>
    <col min="519" max="768" width="9.140625" style="78"/>
    <col min="769" max="769" width="37.140625" style="78" bestFit="1" customWidth="1"/>
    <col min="770" max="774" width="10.7109375" style="78" customWidth="1"/>
    <col min="775" max="1024" width="9.140625" style="78"/>
    <col min="1025" max="1025" width="37.140625" style="78" bestFit="1" customWidth="1"/>
    <col min="1026" max="1030" width="10.7109375" style="78" customWidth="1"/>
    <col min="1031" max="1280" width="9.140625" style="78"/>
    <col min="1281" max="1281" width="37.140625" style="78" bestFit="1" customWidth="1"/>
    <col min="1282" max="1286" width="10.7109375" style="78" customWidth="1"/>
    <col min="1287" max="1536" width="9.140625" style="78"/>
    <col min="1537" max="1537" width="37.140625" style="78" bestFit="1" customWidth="1"/>
    <col min="1538" max="1542" width="10.7109375" style="78" customWidth="1"/>
    <col min="1543" max="1792" width="9.140625" style="78"/>
    <col min="1793" max="1793" width="37.140625" style="78" bestFit="1" customWidth="1"/>
    <col min="1794" max="1798" width="10.7109375" style="78" customWidth="1"/>
    <col min="1799" max="2048" width="9.140625" style="78"/>
    <col min="2049" max="2049" width="37.140625" style="78" bestFit="1" customWidth="1"/>
    <col min="2050" max="2054" width="10.7109375" style="78" customWidth="1"/>
    <col min="2055" max="2304" width="9.140625" style="78"/>
    <col min="2305" max="2305" width="37.140625" style="78" bestFit="1" customWidth="1"/>
    <col min="2306" max="2310" width="10.7109375" style="78" customWidth="1"/>
    <col min="2311" max="2560" width="9.140625" style="78"/>
    <col min="2561" max="2561" width="37.140625" style="78" bestFit="1" customWidth="1"/>
    <col min="2562" max="2566" width="10.7109375" style="78" customWidth="1"/>
    <col min="2567" max="2816" width="9.140625" style="78"/>
    <col min="2817" max="2817" width="37.140625" style="78" bestFit="1" customWidth="1"/>
    <col min="2818" max="2822" width="10.7109375" style="78" customWidth="1"/>
    <col min="2823" max="3072" width="9.140625" style="78"/>
    <col min="3073" max="3073" width="37.140625" style="78" bestFit="1" customWidth="1"/>
    <col min="3074" max="3078" width="10.7109375" style="78" customWidth="1"/>
    <col min="3079" max="3328" width="9.140625" style="78"/>
    <col min="3329" max="3329" width="37.140625" style="78" bestFit="1" customWidth="1"/>
    <col min="3330" max="3334" width="10.7109375" style="78" customWidth="1"/>
    <col min="3335" max="3584" width="9.140625" style="78"/>
    <col min="3585" max="3585" width="37.140625" style="78" bestFit="1" customWidth="1"/>
    <col min="3586" max="3590" width="10.7109375" style="78" customWidth="1"/>
    <col min="3591" max="3840" width="9.140625" style="78"/>
    <col min="3841" max="3841" width="37.140625" style="78" bestFit="1" customWidth="1"/>
    <col min="3842" max="3846" width="10.7109375" style="78" customWidth="1"/>
    <col min="3847" max="4096" width="9.140625" style="78"/>
    <col min="4097" max="4097" width="37.140625" style="78" bestFit="1" customWidth="1"/>
    <col min="4098" max="4102" width="10.7109375" style="78" customWidth="1"/>
    <col min="4103" max="4352" width="9.140625" style="78"/>
    <col min="4353" max="4353" width="37.140625" style="78" bestFit="1" customWidth="1"/>
    <col min="4354" max="4358" width="10.7109375" style="78" customWidth="1"/>
    <col min="4359" max="4608" width="9.140625" style="78"/>
    <col min="4609" max="4609" width="37.140625" style="78" bestFit="1" customWidth="1"/>
    <col min="4610" max="4614" width="10.7109375" style="78" customWidth="1"/>
    <col min="4615" max="4864" width="9.140625" style="78"/>
    <col min="4865" max="4865" width="37.140625" style="78" bestFit="1" customWidth="1"/>
    <col min="4866" max="4870" width="10.7109375" style="78" customWidth="1"/>
    <col min="4871" max="5120" width="9.140625" style="78"/>
    <col min="5121" max="5121" width="37.140625" style="78" bestFit="1" customWidth="1"/>
    <col min="5122" max="5126" width="10.7109375" style="78" customWidth="1"/>
    <col min="5127" max="5376" width="9.140625" style="78"/>
    <col min="5377" max="5377" width="37.140625" style="78" bestFit="1" customWidth="1"/>
    <col min="5378" max="5382" width="10.7109375" style="78" customWidth="1"/>
    <col min="5383" max="5632" width="9.140625" style="78"/>
    <col min="5633" max="5633" width="37.140625" style="78" bestFit="1" customWidth="1"/>
    <col min="5634" max="5638" width="10.7109375" style="78" customWidth="1"/>
    <col min="5639" max="5888" width="9.140625" style="78"/>
    <col min="5889" max="5889" width="37.140625" style="78" bestFit="1" customWidth="1"/>
    <col min="5890" max="5894" width="10.7109375" style="78" customWidth="1"/>
    <col min="5895" max="6144" width="9.140625" style="78"/>
    <col min="6145" max="6145" width="37.140625" style="78" bestFit="1" customWidth="1"/>
    <col min="6146" max="6150" width="10.7109375" style="78" customWidth="1"/>
    <col min="6151" max="6400" width="9.140625" style="78"/>
    <col min="6401" max="6401" width="37.140625" style="78" bestFit="1" customWidth="1"/>
    <col min="6402" max="6406" width="10.7109375" style="78" customWidth="1"/>
    <col min="6407" max="6656" width="9.140625" style="78"/>
    <col min="6657" max="6657" width="37.140625" style="78" bestFit="1" customWidth="1"/>
    <col min="6658" max="6662" width="10.7109375" style="78" customWidth="1"/>
    <col min="6663" max="6912" width="9.140625" style="78"/>
    <col min="6913" max="6913" width="37.140625" style="78" bestFit="1" customWidth="1"/>
    <col min="6914" max="6918" width="10.7109375" style="78" customWidth="1"/>
    <col min="6919" max="7168" width="9.140625" style="78"/>
    <col min="7169" max="7169" width="37.140625" style="78" bestFit="1" customWidth="1"/>
    <col min="7170" max="7174" width="10.7109375" style="78" customWidth="1"/>
    <col min="7175" max="7424" width="9.140625" style="78"/>
    <col min="7425" max="7425" width="37.140625" style="78" bestFit="1" customWidth="1"/>
    <col min="7426" max="7430" width="10.7109375" style="78" customWidth="1"/>
    <col min="7431" max="7680" width="9.140625" style="78"/>
    <col min="7681" max="7681" width="37.140625" style="78" bestFit="1" customWidth="1"/>
    <col min="7682" max="7686" width="10.7109375" style="78" customWidth="1"/>
    <col min="7687" max="7936" width="9.140625" style="78"/>
    <col min="7937" max="7937" width="37.140625" style="78" bestFit="1" customWidth="1"/>
    <col min="7938" max="7942" width="10.7109375" style="78" customWidth="1"/>
    <col min="7943" max="8192" width="9.140625" style="78"/>
    <col min="8193" max="8193" width="37.140625" style="78" bestFit="1" customWidth="1"/>
    <col min="8194" max="8198" width="10.7109375" style="78" customWidth="1"/>
    <col min="8199" max="8448" width="9.140625" style="78"/>
    <col min="8449" max="8449" width="37.140625" style="78" bestFit="1" customWidth="1"/>
    <col min="8450" max="8454" width="10.7109375" style="78" customWidth="1"/>
    <col min="8455" max="8704" width="9.140625" style="78"/>
    <col min="8705" max="8705" width="37.140625" style="78" bestFit="1" customWidth="1"/>
    <col min="8706" max="8710" width="10.7109375" style="78" customWidth="1"/>
    <col min="8711" max="8960" width="9.140625" style="78"/>
    <col min="8961" max="8961" width="37.140625" style="78" bestFit="1" customWidth="1"/>
    <col min="8962" max="8966" width="10.7109375" style="78" customWidth="1"/>
    <col min="8967" max="9216" width="9.140625" style="78"/>
    <col min="9217" max="9217" width="37.140625" style="78" bestFit="1" customWidth="1"/>
    <col min="9218" max="9222" width="10.7109375" style="78" customWidth="1"/>
    <col min="9223" max="9472" width="9.140625" style="78"/>
    <col min="9473" max="9473" width="37.140625" style="78" bestFit="1" customWidth="1"/>
    <col min="9474" max="9478" width="10.7109375" style="78" customWidth="1"/>
    <col min="9479" max="9728" width="9.140625" style="78"/>
    <col min="9729" max="9729" width="37.140625" style="78" bestFit="1" customWidth="1"/>
    <col min="9730" max="9734" width="10.7109375" style="78" customWidth="1"/>
    <col min="9735" max="9984" width="9.140625" style="78"/>
    <col min="9985" max="9985" width="37.140625" style="78" bestFit="1" customWidth="1"/>
    <col min="9986" max="9990" width="10.7109375" style="78" customWidth="1"/>
    <col min="9991" max="10240" width="9.140625" style="78"/>
    <col min="10241" max="10241" width="37.140625" style="78" bestFit="1" customWidth="1"/>
    <col min="10242" max="10246" width="10.7109375" style="78" customWidth="1"/>
    <col min="10247" max="10496" width="9.140625" style="78"/>
    <col min="10497" max="10497" width="37.140625" style="78" bestFit="1" customWidth="1"/>
    <col min="10498" max="10502" width="10.7109375" style="78" customWidth="1"/>
    <col min="10503" max="10752" width="9.140625" style="78"/>
    <col min="10753" max="10753" width="37.140625" style="78" bestFit="1" customWidth="1"/>
    <col min="10754" max="10758" width="10.7109375" style="78" customWidth="1"/>
    <col min="10759" max="11008" width="9.140625" style="78"/>
    <col min="11009" max="11009" width="37.140625" style="78" bestFit="1" customWidth="1"/>
    <col min="11010" max="11014" width="10.7109375" style="78" customWidth="1"/>
    <col min="11015" max="11264" width="9.140625" style="78"/>
    <col min="11265" max="11265" width="37.140625" style="78" bestFit="1" customWidth="1"/>
    <col min="11266" max="11270" width="10.7109375" style="78" customWidth="1"/>
    <col min="11271" max="11520" width="9.140625" style="78"/>
    <col min="11521" max="11521" width="37.140625" style="78" bestFit="1" customWidth="1"/>
    <col min="11522" max="11526" width="10.7109375" style="78" customWidth="1"/>
    <col min="11527" max="11776" width="9.140625" style="78"/>
    <col min="11777" max="11777" width="37.140625" style="78" bestFit="1" customWidth="1"/>
    <col min="11778" max="11782" width="10.7109375" style="78" customWidth="1"/>
    <col min="11783" max="12032" width="9.140625" style="78"/>
    <col min="12033" max="12033" width="37.140625" style="78" bestFit="1" customWidth="1"/>
    <col min="12034" max="12038" width="10.7109375" style="78" customWidth="1"/>
    <col min="12039" max="12288" width="9.140625" style="78"/>
    <col min="12289" max="12289" width="37.140625" style="78" bestFit="1" customWidth="1"/>
    <col min="12290" max="12294" width="10.7109375" style="78" customWidth="1"/>
    <col min="12295" max="12544" width="9.140625" style="78"/>
    <col min="12545" max="12545" width="37.140625" style="78" bestFit="1" customWidth="1"/>
    <col min="12546" max="12550" width="10.7109375" style="78" customWidth="1"/>
    <col min="12551" max="12800" width="9.140625" style="78"/>
    <col min="12801" max="12801" width="37.140625" style="78" bestFit="1" customWidth="1"/>
    <col min="12802" max="12806" width="10.7109375" style="78" customWidth="1"/>
    <col min="12807" max="13056" width="9.140625" style="78"/>
    <col min="13057" max="13057" width="37.140625" style="78" bestFit="1" customWidth="1"/>
    <col min="13058" max="13062" width="10.7109375" style="78" customWidth="1"/>
    <col min="13063" max="13312" width="9.140625" style="78"/>
    <col min="13313" max="13313" width="37.140625" style="78" bestFit="1" customWidth="1"/>
    <col min="13314" max="13318" width="10.7109375" style="78" customWidth="1"/>
    <col min="13319" max="13568" width="9.140625" style="78"/>
    <col min="13569" max="13569" width="37.140625" style="78" bestFit="1" customWidth="1"/>
    <col min="13570" max="13574" width="10.7109375" style="78" customWidth="1"/>
    <col min="13575" max="13824" width="9.140625" style="78"/>
    <col min="13825" max="13825" width="37.140625" style="78" bestFit="1" customWidth="1"/>
    <col min="13826" max="13830" width="10.7109375" style="78" customWidth="1"/>
    <col min="13831" max="14080" width="9.140625" style="78"/>
    <col min="14081" max="14081" width="37.140625" style="78" bestFit="1" customWidth="1"/>
    <col min="14082" max="14086" width="10.7109375" style="78" customWidth="1"/>
    <col min="14087" max="14336" width="9.140625" style="78"/>
    <col min="14337" max="14337" width="37.140625" style="78" bestFit="1" customWidth="1"/>
    <col min="14338" max="14342" width="10.7109375" style="78" customWidth="1"/>
    <col min="14343" max="14592" width="9.140625" style="78"/>
    <col min="14593" max="14593" width="37.140625" style="78" bestFit="1" customWidth="1"/>
    <col min="14594" max="14598" width="10.7109375" style="78" customWidth="1"/>
    <col min="14599" max="14848" width="9.140625" style="78"/>
    <col min="14849" max="14849" width="37.140625" style="78" bestFit="1" customWidth="1"/>
    <col min="14850" max="14854" width="10.7109375" style="78" customWidth="1"/>
    <col min="14855" max="15104" width="9.140625" style="78"/>
    <col min="15105" max="15105" width="37.140625" style="78" bestFit="1" customWidth="1"/>
    <col min="15106" max="15110" width="10.7109375" style="78" customWidth="1"/>
    <col min="15111" max="15360" width="9.140625" style="78"/>
    <col min="15361" max="15361" width="37.140625" style="78" bestFit="1" customWidth="1"/>
    <col min="15362" max="15366" width="10.7109375" style="78" customWidth="1"/>
    <col min="15367" max="15616" width="9.140625" style="78"/>
    <col min="15617" max="15617" width="37.140625" style="78" bestFit="1" customWidth="1"/>
    <col min="15618" max="15622" width="10.7109375" style="78" customWidth="1"/>
    <col min="15623" max="15872" width="9.140625" style="78"/>
    <col min="15873" max="15873" width="37.140625" style="78" bestFit="1" customWidth="1"/>
    <col min="15874" max="15878" width="10.7109375" style="78" customWidth="1"/>
    <col min="15879" max="16128" width="9.140625" style="78"/>
    <col min="16129" max="16129" width="37.140625" style="78" bestFit="1" customWidth="1"/>
    <col min="16130" max="16134" width="10.7109375" style="78" customWidth="1"/>
    <col min="16135" max="16384" width="9.140625" style="78"/>
  </cols>
  <sheetData>
    <row r="3" spans="1:6" ht="30" customHeight="1">
      <c r="A3" s="84" t="s">
        <v>76</v>
      </c>
      <c r="B3" s="84"/>
      <c r="C3" s="84"/>
      <c r="D3" s="84"/>
      <c r="E3" s="84"/>
      <c r="F3" s="84"/>
    </row>
    <row r="4" spans="1:6">
      <c r="A4" s="89" t="s">
        <v>77</v>
      </c>
      <c r="B4" s="85" t="s">
        <v>74</v>
      </c>
      <c r="C4" s="85"/>
      <c r="D4" s="85"/>
      <c r="E4" s="85"/>
      <c r="F4" s="86"/>
    </row>
    <row r="5" spans="1:6" ht="24" customHeight="1">
      <c r="A5" s="90"/>
      <c r="B5" s="82">
        <v>0</v>
      </c>
      <c r="C5" s="82">
        <v>0.25</v>
      </c>
      <c r="D5" s="82">
        <v>0.5</v>
      </c>
      <c r="E5" s="82">
        <v>0.75</v>
      </c>
      <c r="F5" s="87">
        <v>1</v>
      </c>
    </row>
    <row r="6" spans="1:6">
      <c r="A6" s="91">
        <v>400</v>
      </c>
      <c r="B6" s="81">
        <v>-632.72</v>
      </c>
      <c r="C6" s="81">
        <v>-1287.0999999999999</v>
      </c>
      <c r="D6" s="81">
        <v>-2186.83</v>
      </c>
      <c r="E6" s="81">
        <v>-2481.19</v>
      </c>
      <c r="F6" s="88">
        <v>-3000</v>
      </c>
    </row>
    <row r="7" spans="1:6">
      <c r="A7" s="91">
        <v>800</v>
      </c>
      <c r="B7" s="81">
        <v>1738.69</v>
      </c>
      <c r="C7" s="81">
        <v>361.71</v>
      </c>
      <c r="D7" s="81">
        <v>-961.22</v>
      </c>
      <c r="E7" s="81">
        <v>-1969.3</v>
      </c>
      <c r="F7" s="88">
        <v>-3000</v>
      </c>
    </row>
    <row r="8" spans="1:6">
      <c r="A8" s="91">
        <v>1200</v>
      </c>
      <c r="B8" s="81">
        <v>4105.8500000000004</v>
      </c>
      <c r="C8" s="81">
        <v>2615.83</v>
      </c>
      <c r="D8" s="81">
        <v>-196.11</v>
      </c>
      <c r="E8" s="81">
        <v>-1001.76</v>
      </c>
      <c r="F8" s="88">
        <v>-3000</v>
      </c>
    </row>
    <row r="9" spans="1:6">
      <c r="A9" s="91">
        <v>1600</v>
      </c>
      <c r="B9" s="81">
        <v>6483.72</v>
      </c>
      <c r="C9" s="81">
        <v>3615.87</v>
      </c>
      <c r="D9" s="81">
        <v>2200.54</v>
      </c>
      <c r="E9" s="81">
        <v>-273.48</v>
      </c>
      <c r="F9" s="88">
        <v>-3000</v>
      </c>
    </row>
    <row r="10" spans="1:6">
      <c r="A10" s="91">
        <v>2000</v>
      </c>
      <c r="B10" s="81">
        <v>8855.56</v>
      </c>
      <c r="C10" s="81">
        <v>5186.2</v>
      </c>
      <c r="D10" s="81">
        <v>2977.61</v>
      </c>
      <c r="E10" s="81">
        <v>476.84</v>
      </c>
      <c r="F10" s="88">
        <v>-3000</v>
      </c>
    </row>
    <row r="11" spans="1:6">
      <c r="A11" s="91">
        <v>2400</v>
      </c>
      <c r="B11" s="81">
        <v>11235.07</v>
      </c>
      <c r="C11" s="81">
        <v>7398.5</v>
      </c>
      <c r="D11" s="81">
        <v>4550.8999999999996</v>
      </c>
      <c r="E11" s="81">
        <v>708.17</v>
      </c>
      <c r="F11" s="88">
        <v>-3000</v>
      </c>
    </row>
    <row r="12" spans="1:6">
      <c r="A12" s="91">
        <v>2800</v>
      </c>
      <c r="B12" s="81">
        <v>13582.49</v>
      </c>
      <c r="C12" s="81">
        <v>9135.74</v>
      </c>
      <c r="D12" s="81">
        <v>5705.39</v>
      </c>
      <c r="E12" s="81">
        <v>2557.09</v>
      </c>
      <c r="F12" s="88">
        <v>-3000</v>
      </c>
    </row>
    <row r="13" spans="1:6">
      <c r="A13" s="91">
        <v>3200</v>
      </c>
      <c r="B13" s="81">
        <v>15952.17</v>
      </c>
      <c r="C13" s="81">
        <v>10279</v>
      </c>
      <c r="D13" s="81">
        <v>6750.13</v>
      </c>
      <c r="E13" s="81">
        <v>2877.42</v>
      </c>
      <c r="F13" s="88">
        <v>-3000</v>
      </c>
    </row>
    <row r="14" spans="1:6">
      <c r="A14" s="91">
        <v>3600</v>
      </c>
      <c r="B14" s="81">
        <v>18303.27</v>
      </c>
      <c r="C14" s="81">
        <v>12342.84</v>
      </c>
      <c r="D14" s="81">
        <v>8404.4699999999993</v>
      </c>
      <c r="E14" s="81">
        <v>3452.34</v>
      </c>
      <c r="F14" s="88">
        <v>-3000</v>
      </c>
    </row>
    <row r="15" spans="1:6">
      <c r="A15" s="91">
        <v>4000</v>
      </c>
      <c r="B15" s="81">
        <v>20693.77</v>
      </c>
      <c r="C15" s="81">
        <v>15503.39</v>
      </c>
      <c r="D15" s="81">
        <v>8675.8799999999992</v>
      </c>
      <c r="E15" s="81">
        <v>4482.2700000000004</v>
      </c>
      <c r="F15" s="88">
        <v>-3000</v>
      </c>
    </row>
    <row r="19" spans="6:8">
      <c r="F19" s="92" t="s">
        <v>78</v>
      </c>
    </row>
    <row r="31" spans="6:8">
      <c r="H31" s="80" t="s">
        <v>75</v>
      </c>
    </row>
  </sheetData>
  <mergeCells count="3">
    <mergeCell ref="A3:F3"/>
    <mergeCell ref="A4:A5"/>
    <mergeCell ref="B4:F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 1</vt:lpstr>
      <vt:lpstr>Fig 1</vt:lpstr>
      <vt:lpstr>Fig 2</vt:lpstr>
      <vt:lpstr>Tab 2</vt:lpstr>
      <vt:lpstr>Tab 3</vt:lpstr>
      <vt:lpstr>Fig 3 e 4</vt:lpstr>
      <vt:lpstr>Tab 4 e Fig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xxxxxxxxxxxxxxxxxxxxxxxxxxxxxxxxxxxxxxxxxxxxxxx</dc:creator>
  <cp:lastModifiedBy>xxxxxxxxxxxxxxxxxxxxxxxxxxxxxxxxxxxxxxxxxxxxxxx</cp:lastModifiedBy>
  <dcterms:created xsi:type="dcterms:W3CDTF">2011-02-02T18:07:31Z</dcterms:created>
  <dcterms:modified xsi:type="dcterms:W3CDTF">2013-01-25T12:39:11Z</dcterms:modified>
</cp:coreProperties>
</file>