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2" activeTab="11"/>
  </bookViews>
  <sheets>
    <sheet name="Gráfico1" sheetId="1" r:id="rId1"/>
    <sheet name="Tabela1" sheetId="2" r:id="rId2"/>
    <sheet name="Tabela2" sheetId="3" r:id="rId3"/>
    <sheet name="Gráfico2" sheetId="4" r:id="rId4"/>
    <sheet name="Gráfico3" sheetId="5" r:id="rId5"/>
    <sheet name="Gráfico4" sheetId="6" r:id="rId6"/>
    <sheet name="Gráfico5" sheetId="7" r:id="rId7"/>
    <sheet name="Gráfico6" sheetId="8" r:id="rId8"/>
    <sheet name="Tabela3" sheetId="9" r:id="rId9"/>
    <sheet name="Tabela4" sheetId="10" r:id="rId10"/>
    <sheet name="Tabela5" sheetId="11" r:id="rId11"/>
    <sheet name="Tabela6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T23" i="8" l="1"/>
  <c r="B23" i="8" s="1"/>
  <c r="N23" i="8"/>
  <c r="T22" i="8"/>
  <c r="N22" i="8"/>
  <c r="B22" i="8" s="1"/>
  <c r="T21" i="8"/>
  <c r="N21" i="8"/>
  <c r="B21" i="8"/>
  <c r="T20" i="8"/>
  <c r="N20" i="8"/>
  <c r="B20" i="8" s="1"/>
  <c r="T19" i="8"/>
  <c r="B19" i="8" s="1"/>
  <c r="N19" i="8"/>
  <c r="T18" i="8"/>
  <c r="N18" i="8"/>
  <c r="B18" i="8" s="1"/>
  <c r="T17" i="8"/>
  <c r="B17" i="8" s="1"/>
  <c r="N17" i="8"/>
  <c r="T16" i="8"/>
  <c r="N16" i="8"/>
  <c r="B16" i="8" s="1"/>
  <c r="T15" i="8"/>
  <c r="B15" i="8" s="1"/>
  <c r="N15" i="8"/>
  <c r="T14" i="8"/>
  <c r="N14" i="8"/>
  <c r="B14" i="8" s="1"/>
  <c r="T13" i="8"/>
  <c r="N13" i="8"/>
  <c r="B13" i="8"/>
  <c r="T12" i="8"/>
  <c r="N12" i="8"/>
  <c r="B12" i="8" s="1"/>
  <c r="T11" i="8"/>
  <c r="B11" i="8" s="1"/>
  <c r="N11" i="8"/>
  <c r="T10" i="8"/>
  <c r="N10" i="8"/>
  <c r="B10" i="8" s="1"/>
  <c r="T9" i="8"/>
  <c r="N9" i="8"/>
  <c r="B9" i="8"/>
  <c r="T8" i="8"/>
  <c r="N8" i="8"/>
  <c r="B8" i="8" s="1"/>
  <c r="T7" i="8"/>
  <c r="B7" i="8" s="1"/>
  <c r="N7" i="8"/>
  <c r="T6" i="8"/>
  <c r="N6" i="8"/>
  <c r="B6" i="8" s="1"/>
  <c r="T5" i="8"/>
  <c r="N5" i="8"/>
  <c r="B5" i="8"/>
  <c r="T4" i="8"/>
  <c r="N4" i="8"/>
  <c r="B4" i="8" s="1"/>
  <c r="AM23" i="7"/>
  <c r="AS23" i="7" s="1"/>
  <c r="AG23" i="7"/>
  <c r="R23" i="7"/>
  <c r="X23" i="7" s="1"/>
  <c r="L23" i="7"/>
  <c r="AM22" i="7"/>
  <c r="AS22" i="7" s="1"/>
  <c r="B22" i="7" s="1"/>
  <c r="AG22" i="7"/>
  <c r="X22" i="7"/>
  <c r="R22" i="7"/>
  <c r="L22" i="7"/>
  <c r="AS21" i="7"/>
  <c r="AM21" i="7"/>
  <c r="AG21" i="7"/>
  <c r="R21" i="7"/>
  <c r="X21" i="7" s="1"/>
  <c r="L21" i="7"/>
  <c r="AM20" i="7"/>
  <c r="AS20" i="7" s="1"/>
  <c r="AG20" i="7"/>
  <c r="R20" i="7"/>
  <c r="X20" i="7" s="1"/>
  <c r="L20" i="7"/>
  <c r="AM19" i="7"/>
  <c r="AS19" i="7" s="1"/>
  <c r="AG19" i="7"/>
  <c r="R19" i="7"/>
  <c r="X19" i="7" s="1"/>
  <c r="L19" i="7"/>
  <c r="AM18" i="7"/>
  <c r="AS18" i="7" s="1"/>
  <c r="B18" i="7" s="1"/>
  <c r="AG18" i="7"/>
  <c r="X18" i="7"/>
  <c r="R18" i="7"/>
  <c r="L18" i="7"/>
  <c r="AS17" i="7"/>
  <c r="AM17" i="7"/>
  <c r="AG17" i="7"/>
  <c r="R17" i="7"/>
  <c r="X17" i="7" s="1"/>
  <c r="L17" i="7"/>
  <c r="AM16" i="7"/>
  <c r="AS16" i="7" s="1"/>
  <c r="AG16" i="7"/>
  <c r="R16" i="7"/>
  <c r="X16" i="7" s="1"/>
  <c r="L16" i="7"/>
  <c r="AM15" i="7"/>
  <c r="AS15" i="7" s="1"/>
  <c r="AG15" i="7"/>
  <c r="R15" i="7"/>
  <c r="X15" i="7" s="1"/>
  <c r="L15" i="7"/>
  <c r="AM14" i="7"/>
  <c r="AS14" i="7" s="1"/>
  <c r="B14" i="7" s="1"/>
  <c r="AG14" i="7"/>
  <c r="X14" i="7"/>
  <c r="R14" i="7"/>
  <c r="L14" i="7"/>
  <c r="AS13" i="7"/>
  <c r="AM13" i="7"/>
  <c r="AG13" i="7"/>
  <c r="R13" i="7"/>
  <c r="X13" i="7" s="1"/>
  <c r="L13" i="7"/>
  <c r="AM12" i="7"/>
  <c r="AS12" i="7" s="1"/>
  <c r="AG12" i="7"/>
  <c r="R12" i="7"/>
  <c r="X12" i="7" s="1"/>
  <c r="L12" i="7"/>
  <c r="AM11" i="7"/>
  <c r="AS11" i="7" s="1"/>
  <c r="AG11" i="7"/>
  <c r="R11" i="7"/>
  <c r="X11" i="7" s="1"/>
  <c r="L11" i="7"/>
  <c r="AM10" i="7"/>
  <c r="AS10" i="7" s="1"/>
  <c r="B10" i="7" s="1"/>
  <c r="AG10" i="7"/>
  <c r="X10" i="7"/>
  <c r="R10" i="7"/>
  <c r="L10" i="7"/>
  <c r="AS9" i="7"/>
  <c r="AM9" i="7"/>
  <c r="AG9" i="7"/>
  <c r="R9" i="7"/>
  <c r="X9" i="7" s="1"/>
  <c r="L9" i="7"/>
  <c r="AM8" i="7"/>
  <c r="AS8" i="7" s="1"/>
  <c r="AG8" i="7"/>
  <c r="R8" i="7"/>
  <c r="X8" i="7" s="1"/>
  <c r="L8" i="7"/>
  <c r="AM7" i="7"/>
  <c r="AS7" i="7" s="1"/>
  <c r="AG7" i="7"/>
  <c r="R7" i="7"/>
  <c r="X7" i="7" s="1"/>
  <c r="L7" i="7"/>
  <c r="AM6" i="7"/>
  <c r="AS6" i="7" s="1"/>
  <c r="B6" i="7" s="1"/>
  <c r="AG6" i="7"/>
  <c r="X6" i="7"/>
  <c r="R6" i="7"/>
  <c r="L6" i="7"/>
  <c r="AS5" i="7"/>
  <c r="AM5" i="7"/>
  <c r="AG5" i="7"/>
  <c r="R5" i="7"/>
  <c r="X5" i="7" s="1"/>
  <c r="L5" i="7"/>
  <c r="AM4" i="7"/>
  <c r="AS4" i="7" s="1"/>
  <c r="AG4" i="7"/>
  <c r="R4" i="7"/>
  <c r="X4" i="7" s="1"/>
  <c r="L4" i="7"/>
  <c r="Q23" i="6"/>
  <c r="W23" i="6" s="1"/>
  <c r="K23" i="6"/>
  <c r="Q22" i="6"/>
  <c r="W22" i="6" s="1"/>
  <c r="K22" i="6"/>
  <c r="Q21" i="6"/>
  <c r="W21" i="6" s="1"/>
  <c r="K21" i="6"/>
  <c r="Q20" i="6"/>
  <c r="W20" i="6" s="1"/>
  <c r="K20" i="6"/>
  <c r="Q19" i="6"/>
  <c r="W19" i="6" s="1"/>
  <c r="K19" i="6"/>
  <c r="Q18" i="6"/>
  <c r="W18" i="6" s="1"/>
  <c r="K18" i="6"/>
  <c r="Q17" i="6"/>
  <c r="W17" i="6" s="1"/>
  <c r="K17" i="6"/>
  <c r="Q16" i="6"/>
  <c r="W16" i="6" s="1"/>
  <c r="K16" i="6"/>
  <c r="Q15" i="6"/>
  <c r="W15" i="6" s="1"/>
  <c r="K15" i="6"/>
  <c r="Q14" i="6"/>
  <c r="W14" i="6" s="1"/>
  <c r="K14" i="6"/>
  <c r="Q13" i="6"/>
  <c r="W13" i="6" s="1"/>
  <c r="K13" i="6"/>
  <c r="Q12" i="6"/>
  <c r="W12" i="6" s="1"/>
  <c r="K12" i="6"/>
  <c r="Q11" i="6"/>
  <c r="W11" i="6" s="1"/>
  <c r="K11" i="6"/>
  <c r="Q10" i="6"/>
  <c r="W10" i="6" s="1"/>
  <c r="K10" i="6"/>
  <c r="Q9" i="6"/>
  <c r="W9" i="6" s="1"/>
  <c r="K9" i="6"/>
  <c r="Q8" i="6"/>
  <c r="W8" i="6" s="1"/>
  <c r="K8" i="6"/>
  <c r="Q7" i="6"/>
  <c r="W7" i="6" s="1"/>
  <c r="K7" i="6"/>
  <c r="Q6" i="6"/>
  <c r="W6" i="6" s="1"/>
  <c r="K6" i="6"/>
  <c r="Q5" i="6"/>
  <c r="W5" i="6" s="1"/>
  <c r="K5" i="6"/>
  <c r="Q4" i="6"/>
  <c r="W4" i="6" s="1"/>
  <c r="K4" i="6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9" i="7" l="1"/>
  <c r="B17" i="7"/>
  <c r="B19" i="7"/>
  <c r="B11" i="7"/>
  <c r="B5" i="7"/>
  <c r="B7" i="7"/>
  <c r="B13" i="7"/>
  <c r="B15" i="7"/>
  <c r="B21" i="7"/>
  <c r="B23" i="7"/>
  <c r="B4" i="7"/>
  <c r="B8" i="7"/>
  <c r="B12" i="7"/>
  <c r="B16" i="7"/>
  <c r="B20" i="7"/>
  <c r="B4" i="6"/>
  <c r="B6" i="6"/>
  <c r="B8" i="6"/>
  <c r="B10" i="6"/>
  <c r="B12" i="6"/>
  <c r="B14" i="6"/>
  <c r="B16" i="6"/>
  <c r="B18" i="6"/>
  <c r="B20" i="6"/>
  <c r="B22" i="6"/>
  <c r="B5" i="6"/>
  <c r="B7" i="6"/>
  <c r="B9" i="6"/>
  <c r="B11" i="6"/>
  <c r="B13" i="6"/>
  <c r="B15" i="6"/>
  <c r="B17" i="6"/>
  <c r="B19" i="6"/>
  <c r="B21" i="6"/>
  <c r="B23" i="6"/>
  <c r="F21" i="3" l="1"/>
  <c r="G21" i="3" s="1"/>
  <c r="E21" i="3"/>
  <c r="C21" i="3"/>
  <c r="F20" i="3"/>
  <c r="G20" i="3" s="1"/>
  <c r="E20" i="3"/>
  <c r="C20" i="3"/>
  <c r="F19" i="3"/>
  <c r="G19" i="3" s="1"/>
  <c r="E19" i="3"/>
  <c r="C19" i="3"/>
  <c r="F18" i="3"/>
  <c r="G18" i="3" s="1"/>
  <c r="E18" i="3"/>
  <c r="C18" i="3"/>
  <c r="F17" i="3"/>
  <c r="G17" i="3" s="1"/>
  <c r="E17" i="3"/>
  <c r="C17" i="3"/>
  <c r="F16" i="3"/>
  <c r="G16" i="3" s="1"/>
  <c r="E16" i="3"/>
  <c r="C16" i="3"/>
  <c r="F15" i="3"/>
  <c r="G15" i="3" s="1"/>
  <c r="E15" i="3"/>
  <c r="C15" i="3"/>
  <c r="F14" i="3"/>
  <c r="G14" i="3" s="1"/>
  <c r="E14" i="3"/>
  <c r="C14" i="3"/>
  <c r="F13" i="3"/>
  <c r="G13" i="3" s="1"/>
  <c r="E13" i="3"/>
  <c r="C13" i="3"/>
  <c r="F12" i="3"/>
  <c r="G12" i="3" s="1"/>
  <c r="E12" i="3"/>
  <c r="C12" i="3"/>
  <c r="F11" i="3"/>
  <c r="G11" i="3" s="1"/>
  <c r="E11" i="3"/>
  <c r="C11" i="3"/>
  <c r="F10" i="3"/>
  <c r="G10" i="3" s="1"/>
  <c r="E10" i="3"/>
  <c r="C10" i="3"/>
  <c r="F9" i="3"/>
  <c r="G9" i="3" s="1"/>
  <c r="E9" i="3"/>
  <c r="C9" i="3"/>
  <c r="F8" i="3"/>
  <c r="G8" i="3" s="1"/>
  <c r="E8" i="3"/>
  <c r="C8" i="3"/>
  <c r="F7" i="3"/>
  <c r="G7" i="3" s="1"/>
  <c r="E7" i="3"/>
  <c r="C7" i="3"/>
  <c r="F6" i="3"/>
  <c r="G6" i="3" s="1"/>
  <c r="E6" i="3"/>
  <c r="C6" i="3"/>
  <c r="F5" i="3"/>
  <c r="G5" i="3" s="1"/>
  <c r="E5" i="3"/>
  <c r="C5" i="3"/>
  <c r="F4" i="3"/>
  <c r="G4" i="3" s="1"/>
  <c r="E4" i="3"/>
  <c r="C4" i="3"/>
  <c r="F3" i="3"/>
  <c r="G3" i="3" s="1"/>
  <c r="E3" i="3"/>
  <c r="C3" i="3"/>
  <c r="F2" i="3"/>
  <c r="G21" i="2"/>
  <c r="F21" i="2"/>
  <c r="E21" i="2"/>
  <c r="C21" i="2"/>
  <c r="G20" i="2"/>
  <c r="F20" i="2"/>
  <c r="E20" i="2"/>
  <c r="C20" i="2"/>
  <c r="G19" i="2"/>
  <c r="E19" i="2"/>
  <c r="C19" i="2"/>
  <c r="G18" i="2"/>
  <c r="E18" i="2"/>
  <c r="C18" i="2"/>
  <c r="G17" i="2"/>
  <c r="E17" i="2"/>
  <c r="C17" i="2"/>
  <c r="G16" i="2"/>
  <c r="E16" i="2"/>
  <c r="C16" i="2"/>
  <c r="G15" i="2"/>
  <c r="E15" i="2"/>
  <c r="C15" i="2"/>
  <c r="G14" i="2"/>
  <c r="E14" i="2"/>
  <c r="C14" i="2"/>
  <c r="G13" i="2"/>
  <c r="E13" i="2"/>
  <c r="C13" i="2"/>
  <c r="G12" i="2"/>
  <c r="E12" i="2"/>
  <c r="C12" i="2"/>
  <c r="G11" i="2"/>
  <c r="E11" i="2"/>
  <c r="C11" i="2"/>
  <c r="G10" i="2"/>
  <c r="E10" i="2"/>
  <c r="C10" i="2"/>
  <c r="G9" i="2"/>
  <c r="E9" i="2"/>
  <c r="C9" i="2"/>
  <c r="G8" i="2"/>
  <c r="E8" i="2"/>
  <c r="C8" i="2"/>
  <c r="G7" i="2"/>
  <c r="E7" i="2"/>
  <c r="C7" i="2"/>
  <c r="G6" i="2"/>
  <c r="E6" i="2"/>
  <c r="C6" i="2"/>
  <c r="G5" i="2"/>
  <c r="E5" i="2"/>
  <c r="C5" i="2"/>
  <c r="G4" i="2"/>
  <c r="E4" i="2"/>
  <c r="C4" i="2"/>
  <c r="G3" i="2"/>
  <c r="E3" i="2"/>
  <c r="C3" i="2"/>
</calcChain>
</file>

<file path=xl/sharedStrings.xml><?xml version="1.0" encoding="utf-8"?>
<sst xmlns="http://schemas.openxmlformats.org/spreadsheetml/2006/main" count="407" uniqueCount="309">
  <si>
    <t>Ano/Mês</t>
  </si>
  <si>
    <t>Taxa de câmbio - efetiva real - IPA-OG-IT - exportações - manufaturados</t>
  </si>
  <si>
    <t>1997.01</t>
  </si>
  <si>
    <t>1997.02</t>
  </si>
  <si>
    <t>1997.03</t>
  </si>
  <si>
    <t>1997.04</t>
  </si>
  <si>
    <t>1997.05</t>
  </si>
  <si>
    <t>1997.06</t>
  </si>
  <si>
    <t>1997.07</t>
  </si>
  <si>
    <t>1997.08</t>
  </si>
  <si>
    <t>1997.09</t>
  </si>
  <si>
    <t>1997.10</t>
  </si>
  <si>
    <t>1997.11</t>
  </si>
  <si>
    <t>1997.12</t>
  </si>
  <si>
    <t>1998.01</t>
  </si>
  <si>
    <t>1998.02</t>
  </si>
  <si>
    <t>1998.03</t>
  </si>
  <si>
    <t>1998.04</t>
  </si>
  <si>
    <t>1998.05</t>
  </si>
  <si>
    <t>1998.06</t>
  </si>
  <si>
    <t>1998.07</t>
  </si>
  <si>
    <t>1998.08</t>
  </si>
  <si>
    <t>1998.09</t>
  </si>
  <si>
    <t>1998.10</t>
  </si>
  <si>
    <t>1998.11</t>
  </si>
  <si>
    <t>1998.12</t>
  </si>
  <si>
    <t>1999.01</t>
  </si>
  <si>
    <t>1999.02</t>
  </si>
  <si>
    <t>1999.03</t>
  </si>
  <si>
    <t>1999.04</t>
  </si>
  <si>
    <t>1999.05</t>
  </si>
  <si>
    <t>1999.06</t>
  </si>
  <si>
    <t>1999.07</t>
  </si>
  <si>
    <t>1999.08</t>
  </si>
  <si>
    <t>1999.09</t>
  </si>
  <si>
    <t>1999.10</t>
  </si>
  <si>
    <t>1999.11</t>
  </si>
  <si>
    <t>1999.12</t>
  </si>
  <si>
    <t>2000.01</t>
  </si>
  <si>
    <t>2000.02</t>
  </si>
  <si>
    <t>2000.03</t>
  </si>
  <si>
    <t>2000.04</t>
  </si>
  <si>
    <t>2000.05</t>
  </si>
  <si>
    <t>2000.06</t>
  </si>
  <si>
    <t>2000.07</t>
  </si>
  <si>
    <t>2000.08</t>
  </si>
  <si>
    <t>2000.09</t>
  </si>
  <si>
    <t>2000.10</t>
  </si>
  <si>
    <t>2000.11</t>
  </si>
  <si>
    <t>2000.12</t>
  </si>
  <si>
    <t>2001.01</t>
  </si>
  <si>
    <t>2001.02</t>
  </si>
  <si>
    <t>2001.03</t>
  </si>
  <si>
    <t>2001.04</t>
  </si>
  <si>
    <t>2001.05</t>
  </si>
  <si>
    <t>2001.06</t>
  </si>
  <si>
    <t>2001.07</t>
  </si>
  <si>
    <t>2001.08</t>
  </si>
  <si>
    <t>2001.09</t>
  </si>
  <si>
    <t>2001.10</t>
  </si>
  <si>
    <t>2001.11</t>
  </si>
  <si>
    <t>2001.12</t>
  </si>
  <si>
    <t>2002.01</t>
  </si>
  <si>
    <t>2002.02</t>
  </si>
  <si>
    <t>2002.03</t>
  </si>
  <si>
    <t>2002.04</t>
  </si>
  <si>
    <t>2002.05</t>
  </si>
  <si>
    <t>2002.06</t>
  </si>
  <si>
    <t>2002.07</t>
  </si>
  <si>
    <t>2002.08</t>
  </si>
  <si>
    <t>2002.09</t>
  </si>
  <si>
    <t>2002.10</t>
  </si>
  <si>
    <t>2002.11</t>
  </si>
  <si>
    <t>2002.12</t>
  </si>
  <si>
    <t>2003.01</t>
  </si>
  <si>
    <t>2003.02</t>
  </si>
  <si>
    <t>2003.03</t>
  </si>
  <si>
    <t>2003.04</t>
  </si>
  <si>
    <t>2003.05</t>
  </si>
  <si>
    <t>2003.06</t>
  </si>
  <si>
    <t>2003.07</t>
  </si>
  <si>
    <t>2003.08</t>
  </si>
  <si>
    <t>2003.09</t>
  </si>
  <si>
    <t>2003.10</t>
  </si>
  <si>
    <t>2003.11</t>
  </si>
  <si>
    <t>2003.12</t>
  </si>
  <si>
    <t>2004.01</t>
  </si>
  <si>
    <t>2004.02</t>
  </si>
  <si>
    <t>2004.03</t>
  </si>
  <si>
    <t>2004.04</t>
  </si>
  <si>
    <t>2004.05</t>
  </si>
  <si>
    <t>2004.06</t>
  </si>
  <si>
    <t>2004.07</t>
  </si>
  <si>
    <t>2004.08</t>
  </si>
  <si>
    <t>2004.09</t>
  </si>
  <si>
    <t>2004.10</t>
  </si>
  <si>
    <t>2004.11</t>
  </si>
  <si>
    <t>2004.12</t>
  </si>
  <si>
    <t>2005.01</t>
  </si>
  <si>
    <t>2005.02</t>
  </si>
  <si>
    <t>2005.03</t>
  </si>
  <si>
    <t>2005.04</t>
  </si>
  <si>
    <t>2005.05</t>
  </si>
  <si>
    <t>2005.06</t>
  </si>
  <si>
    <t>2005.07</t>
  </si>
  <si>
    <t>2005.08</t>
  </si>
  <si>
    <t>2005.09</t>
  </si>
  <si>
    <t>2005.10</t>
  </si>
  <si>
    <t>2005.11</t>
  </si>
  <si>
    <t>2005.12</t>
  </si>
  <si>
    <t>2006.01</t>
  </si>
  <si>
    <t>2006.02</t>
  </si>
  <si>
    <t>2006.03</t>
  </si>
  <si>
    <t>2006.04</t>
  </si>
  <si>
    <t>2006.05</t>
  </si>
  <si>
    <t>2006.06</t>
  </si>
  <si>
    <t>2006.07</t>
  </si>
  <si>
    <t>2006.08</t>
  </si>
  <si>
    <t>2006.09</t>
  </si>
  <si>
    <t>2006.10</t>
  </si>
  <si>
    <t>2006.11</t>
  </si>
  <si>
    <t>2006.12</t>
  </si>
  <si>
    <t>2007.01</t>
  </si>
  <si>
    <t>2007.02</t>
  </si>
  <si>
    <t>2007.03</t>
  </si>
  <si>
    <t>2007.04</t>
  </si>
  <si>
    <t>2007.05</t>
  </si>
  <si>
    <t>2007.06</t>
  </si>
  <si>
    <t>2007.07</t>
  </si>
  <si>
    <t>2007.08</t>
  </si>
  <si>
    <t>2007.09</t>
  </si>
  <si>
    <t>2007.10</t>
  </si>
  <si>
    <t>2007.11</t>
  </si>
  <si>
    <t>2007.12</t>
  </si>
  <si>
    <t>2008.01</t>
  </si>
  <si>
    <t>2008.02</t>
  </si>
  <si>
    <t>2008.03</t>
  </si>
  <si>
    <t>2008.04</t>
  </si>
  <si>
    <t>2008.05</t>
  </si>
  <si>
    <t>2008.06</t>
  </si>
  <si>
    <t>2008.07</t>
  </si>
  <si>
    <t>2008.08</t>
  </si>
  <si>
    <t>2008.09</t>
  </si>
  <si>
    <t>2008.10</t>
  </si>
  <si>
    <t>2008.11</t>
  </si>
  <si>
    <t>2008.12</t>
  </si>
  <si>
    <t>2009.01</t>
  </si>
  <si>
    <t>2009.02</t>
  </si>
  <si>
    <t>2009.03</t>
  </si>
  <si>
    <t>2009.04</t>
  </si>
  <si>
    <t>2009.05</t>
  </si>
  <si>
    <t>2009.06</t>
  </si>
  <si>
    <t>2009.07</t>
  </si>
  <si>
    <t>2009.08</t>
  </si>
  <si>
    <t>2009.09</t>
  </si>
  <si>
    <t>2009.10</t>
  </si>
  <si>
    <t>2009.11</t>
  </si>
  <si>
    <t>2009.12</t>
  </si>
  <si>
    <t>2010.01</t>
  </si>
  <si>
    <t>2010.02</t>
  </si>
  <si>
    <t>2010.03</t>
  </si>
  <si>
    <t>2010.04</t>
  </si>
  <si>
    <t>2010.05</t>
  </si>
  <si>
    <t>2010.06</t>
  </si>
  <si>
    <t>2010.07</t>
  </si>
  <si>
    <t>2010.08</t>
  </si>
  <si>
    <t>2010.09</t>
  </si>
  <si>
    <t>2010.10</t>
  </si>
  <si>
    <t>2010.11</t>
  </si>
  <si>
    <t>2010.12</t>
  </si>
  <si>
    <t>2011.01</t>
  </si>
  <si>
    <t>2011.02</t>
  </si>
  <si>
    <t>2011.03</t>
  </si>
  <si>
    <t>2011.04</t>
  </si>
  <si>
    <t>2011.05</t>
  </si>
  <si>
    <t>2011.06</t>
  </si>
  <si>
    <t>2011.07</t>
  </si>
  <si>
    <t>2011.08</t>
  </si>
  <si>
    <t>2011.09</t>
  </si>
  <si>
    <t>2011.10</t>
  </si>
  <si>
    <t>2011.11</t>
  </si>
  <si>
    <t>2011.12</t>
  </si>
  <si>
    <t>2012.01</t>
  </si>
  <si>
    <t>2012.02</t>
  </si>
  <si>
    <t>2012.03</t>
  </si>
  <si>
    <t>2012.04</t>
  </si>
  <si>
    <t>2012.05</t>
  </si>
  <si>
    <t>2012.06</t>
  </si>
  <si>
    <t>2012.07</t>
  </si>
  <si>
    <t>2012.08</t>
  </si>
  <si>
    <t>2012.09</t>
  </si>
  <si>
    <t>2012.10</t>
  </si>
  <si>
    <t>2012.11</t>
  </si>
  <si>
    <t>2012.12</t>
  </si>
  <si>
    <t>2013.01</t>
  </si>
  <si>
    <t>2013.02</t>
  </si>
  <si>
    <t>2013.03</t>
  </si>
  <si>
    <t>2013.04</t>
  </si>
  <si>
    <t>2013.05</t>
  </si>
  <si>
    <t>2013.06</t>
  </si>
  <si>
    <t>2013.07</t>
  </si>
  <si>
    <t>2013.08</t>
  </si>
  <si>
    <t>2013.09</t>
  </si>
  <si>
    <t>2013.10</t>
  </si>
  <si>
    <t>2013.11</t>
  </si>
  <si>
    <t>2013.12</t>
  </si>
  <si>
    <t>2014.01</t>
  </si>
  <si>
    <t>2014.02</t>
  </si>
  <si>
    <t>2014.03</t>
  </si>
  <si>
    <t>2014.04</t>
  </si>
  <si>
    <t>2014.05</t>
  </si>
  <si>
    <t>2014.06</t>
  </si>
  <si>
    <t>2014.07</t>
  </si>
  <si>
    <t>2014.08</t>
  </si>
  <si>
    <t>2014.09</t>
  </si>
  <si>
    <t>2014.10</t>
  </si>
  <si>
    <t>2014.11</t>
  </si>
  <si>
    <t>2014.12</t>
  </si>
  <si>
    <t>2015.01</t>
  </si>
  <si>
    <t>2015.02</t>
  </si>
  <si>
    <t>2015.03</t>
  </si>
  <si>
    <t>2015.04</t>
  </si>
  <si>
    <t>2015.05</t>
  </si>
  <si>
    <t>2015.06</t>
  </si>
  <si>
    <t>2015.07</t>
  </si>
  <si>
    <t>2015.08</t>
  </si>
  <si>
    <t>2015.09</t>
  </si>
  <si>
    <t>2015.10</t>
  </si>
  <si>
    <t>2015.11</t>
  </si>
  <si>
    <t>2015.12</t>
  </si>
  <si>
    <t>2016.01</t>
  </si>
  <si>
    <t>2016.02</t>
  </si>
  <si>
    <t>2016.03</t>
  </si>
  <si>
    <t>2016.04</t>
  </si>
  <si>
    <t>2016.05</t>
  </si>
  <si>
    <t>2016.06</t>
  </si>
  <si>
    <t>2016.07</t>
  </si>
  <si>
    <t>2016.08</t>
  </si>
  <si>
    <t>2016.09</t>
  </si>
  <si>
    <t>2016.10</t>
  </si>
  <si>
    <t>2016.11</t>
  </si>
  <si>
    <t>2016.12</t>
  </si>
  <si>
    <t>Ano</t>
  </si>
  <si>
    <t>Exportação - US$</t>
  </si>
  <si>
    <t>%</t>
  </si>
  <si>
    <t>Importação - US$</t>
  </si>
  <si>
    <t>Saldo</t>
  </si>
  <si>
    <t>Participação das exportações de veículos aéreos sobre as exportações de SP</t>
  </si>
  <si>
    <t>EXPORTAÇÕES AERONAVES SP</t>
  </si>
  <si>
    <t>EXPORTAÇÕES TOTAL SP</t>
  </si>
  <si>
    <t>Participação %</t>
  </si>
  <si>
    <t>US$</t>
  </si>
  <si>
    <t>Participação das importações de veículos aéreos sobre as importações de SP</t>
  </si>
  <si>
    <t>IMPORTAÇÕES SP AERONAVES</t>
  </si>
  <si>
    <t>IMPORTAÇÕES TOTAL SP</t>
  </si>
  <si>
    <t>Xpi</t>
  </si>
  <si>
    <t>Xpr</t>
  </si>
  <si>
    <t>Xmi</t>
  </si>
  <si>
    <t>Xmr</t>
  </si>
  <si>
    <t>EXPORTAÇÕES AERONAVES BRASIL</t>
  </si>
  <si>
    <t>EXPORT AERON BRASIL MENOS SP</t>
  </si>
  <si>
    <t>EXPORT TOTAL SP MENOS AERON</t>
  </si>
  <si>
    <t>EXPORT TOTAL BRASIL</t>
  </si>
  <si>
    <t>EXPORT BRASIL MENOS AERONAVES E SP</t>
  </si>
  <si>
    <t>ANO</t>
  </si>
  <si>
    <t>IVRE</t>
  </si>
  <si>
    <t>Mpi</t>
  </si>
  <si>
    <t>Mpr</t>
  </si>
  <si>
    <t>Mmi</t>
  </si>
  <si>
    <t>Mmr</t>
  </si>
  <si>
    <t>IMPORT AERONAVES BRASIL</t>
  </si>
  <si>
    <t>IMPORTAÇÕES AERONAVES BRASIL MENOS SP</t>
  </si>
  <si>
    <t>IMPORTAÇÕES TOTAL SP MENOS AERONAVES</t>
  </si>
  <si>
    <t>IMPORTAÇÕES TOTAL BRASIL</t>
  </si>
  <si>
    <t>IMPORTAÇÕES TOTAL BRASIL MENOS SP E AERONAVES</t>
  </si>
  <si>
    <t>ICRV</t>
  </si>
  <si>
    <t>Xsa</t>
  </si>
  <si>
    <t>Xst</t>
  </si>
  <si>
    <t>Xfa</t>
  </si>
  <si>
    <t>Xft</t>
  </si>
  <si>
    <t>EXPORTAÇÕES AERONAVES SP PARA União Europ.</t>
  </si>
  <si>
    <t>EXPORTAÇÕES TOTAIS SP PARA União Europ.</t>
  </si>
  <si>
    <t>EXPORTAÇÕES AERONAVES SP MENOS UNIÃO EUROP.</t>
  </si>
  <si>
    <t>EXPORTAÇÕES TOTAL SP MENOS UNIÃO EUROP.</t>
  </si>
  <si>
    <t>IOR SP-União Europeia</t>
  </si>
  <si>
    <t>Teste ADF para as séries em nível</t>
  </si>
  <si>
    <t>Modelo</t>
  </si>
  <si>
    <t>Taxa de câmbio real efetiva (TXCAMBIO)</t>
  </si>
  <si>
    <t>Exportações de veículos (EXPORT)</t>
  </si>
  <si>
    <t>Valor crítico*</t>
  </si>
  <si>
    <t>Completo</t>
  </si>
  <si>
    <t>Sem tendência</t>
  </si>
  <si>
    <t>Sem tendência e sem constante</t>
  </si>
  <si>
    <t>Teste ADF para as séries em primeira diferença</t>
  </si>
  <si>
    <t>Teste de co-integração</t>
  </si>
  <si>
    <t>H0: rank=p</t>
  </si>
  <si>
    <t>Teste do Traço</t>
  </si>
  <si>
    <t>Valor crítico (5%)</t>
  </si>
  <si>
    <t>Teste do Máximo Autovalor</t>
  </si>
  <si>
    <t>P=0</t>
  </si>
  <si>
    <t>P&lt;_</t>
  </si>
  <si>
    <t>Teste de Granger</t>
  </si>
  <si>
    <t>H0 - Hipótese nula</t>
  </si>
  <si>
    <t>Teste F</t>
  </si>
  <si>
    <t>Probabilidade</t>
  </si>
  <si>
    <t>Resultado</t>
  </si>
  <si>
    <t>DTXCAMBIO não causa DEXPORT</t>
  </si>
  <si>
    <t>Não rejeitado</t>
  </si>
  <si>
    <t>DEXPORT não causa DTXCAMBIO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</si>
</sst>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#,##0.000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76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/>
    <xf numFmtId="4" fontId="4" fillId="0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/>
    <xf numFmtId="0" fontId="0" fillId="0" borderId="3" xfId="0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applyBorder="1" applyAlignment="1">
      <alignment horizontal="center"/>
    </xf>
    <xf numFmtId="0" fontId="5" fillId="0" borderId="0" xfId="2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3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/>
    </xf>
    <xf numFmtId="0" fontId="5" fillId="0" borderId="0" xfId="2"/>
    <xf numFmtId="0" fontId="5" fillId="0" borderId="0" xfId="2" applyFont="1" applyBorder="1" applyAlignment="1">
      <alignment horizontal="center"/>
    </xf>
    <xf numFmtId="0" fontId="6" fillId="0" borderId="0" xfId="2" applyFont="1" applyAlignment="1">
      <alignment horizontal="left"/>
    </xf>
    <xf numFmtId="0" fontId="6" fillId="0" borderId="2" xfId="2" applyFont="1" applyBorder="1" applyAlignment="1">
      <alignment horizontal="center"/>
    </xf>
    <xf numFmtId="0" fontId="7" fillId="0" borderId="0" xfId="2" applyFont="1" applyAlignment="1">
      <alignment horizontal="center"/>
    </xf>
    <xf numFmtId="2" fontId="7" fillId="0" borderId="0" xfId="2" applyNumberFormat="1" applyFont="1" applyAlignment="1">
      <alignment horizontal="center"/>
    </xf>
    <xf numFmtId="4" fontId="0" fillId="0" borderId="1" xfId="1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7" fillId="0" borderId="0" xfId="2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7" fillId="0" borderId="3" xfId="2" applyNumberFormat="1" applyFont="1" applyBorder="1" applyAlignment="1">
      <alignment horizontal="center"/>
    </xf>
    <xf numFmtId="0" fontId="5" fillId="0" borderId="0" xfId="3"/>
    <xf numFmtId="0" fontId="5" fillId="0" borderId="4" xfId="3" applyBorder="1" applyAlignment="1">
      <alignment horizontal="center"/>
    </xf>
    <xf numFmtId="0" fontId="5" fillId="0" borderId="0" xfId="3" applyBorder="1" applyAlignment="1">
      <alignment horizontal="center"/>
    </xf>
    <xf numFmtId="0" fontId="6" fillId="0" borderId="0" xfId="3" applyFont="1" applyAlignment="1">
      <alignment horizontal="left"/>
    </xf>
    <xf numFmtId="0" fontId="6" fillId="0" borderId="2" xfId="3" applyFont="1" applyBorder="1" applyAlignment="1">
      <alignment horizontal="center"/>
    </xf>
    <xf numFmtId="0" fontId="5" fillId="0" borderId="1" xfId="3" applyBorder="1" applyAlignment="1">
      <alignment horizontal="center"/>
    </xf>
    <xf numFmtId="0" fontId="5" fillId="0" borderId="1" xfId="3" applyBorder="1"/>
    <xf numFmtId="0" fontId="5" fillId="0" borderId="0" xfId="3" applyBorder="1"/>
    <xf numFmtId="0" fontId="0" fillId="0" borderId="1" xfId="0" applyNumberFormat="1" applyFill="1" applyBorder="1" applyAlignment="1">
      <alignment horizontal="center"/>
    </xf>
    <xf numFmtId="4" fontId="5" fillId="0" borderId="1" xfId="3" applyNumberFormat="1" applyBorder="1"/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center"/>
    </xf>
    <xf numFmtId="4" fontId="5" fillId="0" borderId="1" xfId="3" applyNumberFormat="1" applyBorder="1" applyAlignment="1">
      <alignment horizontal="center"/>
    </xf>
    <xf numFmtId="4" fontId="5" fillId="0" borderId="0" xfId="3" applyNumberFormat="1" applyBorder="1" applyAlignment="1">
      <alignment horizontal="center"/>
    </xf>
    <xf numFmtId="3" fontId="5" fillId="4" borderId="1" xfId="3" applyNumberFormat="1" applyFont="1" applyFill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2" fontId="7" fillId="0" borderId="0" xfId="3" applyNumberFormat="1" applyFont="1" applyBorder="1" applyAlignment="1">
      <alignment horizontal="center"/>
    </xf>
    <xf numFmtId="4" fontId="5" fillId="0" borderId="6" xfId="3" applyNumberFormat="1" applyBorder="1" applyAlignment="1">
      <alignment horizontal="center"/>
    </xf>
    <xf numFmtId="3" fontId="5" fillId="4" borderId="6" xfId="3" applyNumberFormat="1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/>
    </xf>
    <xf numFmtId="2" fontId="7" fillId="0" borderId="3" xfId="3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165" fontId="9" fillId="0" borderId="0" xfId="0" applyNumberFormat="1" applyFont="1" applyAlignment="1">
      <alignment horizontal="center" vertical="center"/>
    </xf>
  </cellXfs>
  <cellStyles count="4">
    <cellStyle name="Moeda" xfId="1" builtinId="4"/>
    <cellStyle name="Normal" xfId="0" builtinId="0"/>
    <cellStyle name="Normal_ICRV" xfId="3"/>
    <cellStyle name="Normal_IVR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[1]Plan3!$B$1</c:f>
              <c:strCache>
                <c:ptCount val="1"/>
                <c:pt idx="0">
                  <c:v>Taxa de câmbio - efetiva real - IPA-OG-IT - exportações - manufaturados</c:v>
                </c:pt>
              </c:strCache>
            </c:strRef>
          </c:tx>
          <c:marker>
            <c:symbol val="none"/>
          </c:marker>
          <c:cat>
            <c:strRef>
              <c:f>[1]Plan3!$A$2:$A$241</c:f>
              <c:strCache>
                <c:ptCount val="240"/>
                <c:pt idx="0">
                  <c:v>1997.01</c:v>
                </c:pt>
                <c:pt idx="1">
                  <c:v>1997.02</c:v>
                </c:pt>
                <c:pt idx="2">
                  <c:v>1997.03</c:v>
                </c:pt>
                <c:pt idx="3">
                  <c:v>1997.04</c:v>
                </c:pt>
                <c:pt idx="4">
                  <c:v>1997.05</c:v>
                </c:pt>
                <c:pt idx="5">
                  <c:v>1997.06</c:v>
                </c:pt>
                <c:pt idx="6">
                  <c:v>1997.07</c:v>
                </c:pt>
                <c:pt idx="7">
                  <c:v>1997.08</c:v>
                </c:pt>
                <c:pt idx="8">
                  <c:v>1997.09</c:v>
                </c:pt>
                <c:pt idx="9">
                  <c:v>1997.10</c:v>
                </c:pt>
                <c:pt idx="10">
                  <c:v>1997.11</c:v>
                </c:pt>
                <c:pt idx="11">
                  <c:v>1997.12</c:v>
                </c:pt>
                <c:pt idx="12">
                  <c:v>1998.01</c:v>
                </c:pt>
                <c:pt idx="13">
                  <c:v>1998.02</c:v>
                </c:pt>
                <c:pt idx="14">
                  <c:v>1998.03</c:v>
                </c:pt>
                <c:pt idx="15">
                  <c:v>1998.04</c:v>
                </c:pt>
                <c:pt idx="16">
                  <c:v>1998.05</c:v>
                </c:pt>
                <c:pt idx="17">
                  <c:v>1998.06</c:v>
                </c:pt>
                <c:pt idx="18">
                  <c:v>1998.07</c:v>
                </c:pt>
                <c:pt idx="19">
                  <c:v>1998.08</c:v>
                </c:pt>
                <c:pt idx="20">
                  <c:v>1998.09</c:v>
                </c:pt>
                <c:pt idx="21">
                  <c:v>1998.10</c:v>
                </c:pt>
                <c:pt idx="22">
                  <c:v>1998.11</c:v>
                </c:pt>
                <c:pt idx="23">
                  <c:v>1998.12</c:v>
                </c:pt>
                <c:pt idx="24">
                  <c:v>1999.01</c:v>
                </c:pt>
                <c:pt idx="25">
                  <c:v>1999.02</c:v>
                </c:pt>
                <c:pt idx="26">
                  <c:v>1999.03</c:v>
                </c:pt>
                <c:pt idx="27">
                  <c:v>1999.04</c:v>
                </c:pt>
                <c:pt idx="28">
                  <c:v>1999.05</c:v>
                </c:pt>
                <c:pt idx="29">
                  <c:v>1999.06</c:v>
                </c:pt>
                <c:pt idx="30">
                  <c:v>1999.07</c:v>
                </c:pt>
                <c:pt idx="31">
                  <c:v>1999.08</c:v>
                </c:pt>
                <c:pt idx="32">
                  <c:v>1999.09</c:v>
                </c:pt>
                <c:pt idx="33">
                  <c:v>1999.10</c:v>
                </c:pt>
                <c:pt idx="34">
                  <c:v>1999.11</c:v>
                </c:pt>
                <c:pt idx="35">
                  <c:v>1999.12</c:v>
                </c:pt>
                <c:pt idx="36">
                  <c:v>2000.01</c:v>
                </c:pt>
                <c:pt idx="37">
                  <c:v>2000.02</c:v>
                </c:pt>
                <c:pt idx="38">
                  <c:v>2000.03</c:v>
                </c:pt>
                <c:pt idx="39">
                  <c:v>2000.04</c:v>
                </c:pt>
                <c:pt idx="40">
                  <c:v>2000.05</c:v>
                </c:pt>
                <c:pt idx="41">
                  <c:v>2000.06</c:v>
                </c:pt>
                <c:pt idx="42">
                  <c:v>2000.07</c:v>
                </c:pt>
                <c:pt idx="43">
                  <c:v>2000.08</c:v>
                </c:pt>
                <c:pt idx="44">
                  <c:v>2000.09</c:v>
                </c:pt>
                <c:pt idx="45">
                  <c:v>2000.10</c:v>
                </c:pt>
                <c:pt idx="46">
                  <c:v>2000.11</c:v>
                </c:pt>
                <c:pt idx="47">
                  <c:v>2000.12</c:v>
                </c:pt>
                <c:pt idx="48">
                  <c:v>2001.01</c:v>
                </c:pt>
                <c:pt idx="49">
                  <c:v>2001.02</c:v>
                </c:pt>
                <c:pt idx="50">
                  <c:v>2001.03</c:v>
                </c:pt>
                <c:pt idx="51">
                  <c:v>2001.04</c:v>
                </c:pt>
                <c:pt idx="52">
                  <c:v>2001.05</c:v>
                </c:pt>
                <c:pt idx="53">
                  <c:v>2001.06</c:v>
                </c:pt>
                <c:pt idx="54">
                  <c:v>2001.07</c:v>
                </c:pt>
                <c:pt idx="55">
                  <c:v>2001.08</c:v>
                </c:pt>
                <c:pt idx="56">
                  <c:v>2001.09</c:v>
                </c:pt>
                <c:pt idx="57">
                  <c:v>2001.10</c:v>
                </c:pt>
                <c:pt idx="58">
                  <c:v>2001.11</c:v>
                </c:pt>
                <c:pt idx="59">
                  <c:v>2001.12</c:v>
                </c:pt>
                <c:pt idx="60">
                  <c:v>2002.01</c:v>
                </c:pt>
                <c:pt idx="61">
                  <c:v>2002.02</c:v>
                </c:pt>
                <c:pt idx="62">
                  <c:v>2002.03</c:v>
                </c:pt>
                <c:pt idx="63">
                  <c:v>2002.04</c:v>
                </c:pt>
                <c:pt idx="64">
                  <c:v>2002.05</c:v>
                </c:pt>
                <c:pt idx="65">
                  <c:v>2002.06</c:v>
                </c:pt>
                <c:pt idx="66">
                  <c:v>2002.07</c:v>
                </c:pt>
                <c:pt idx="67">
                  <c:v>2002.08</c:v>
                </c:pt>
                <c:pt idx="68">
                  <c:v>2002.09</c:v>
                </c:pt>
                <c:pt idx="69">
                  <c:v>2002.10</c:v>
                </c:pt>
                <c:pt idx="70">
                  <c:v>2002.11</c:v>
                </c:pt>
                <c:pt idx="71">
                  <c:v>2002.12</c:v>
                </c:pt>
                <c:pt idx="72">
                  <c:v>2003.01</c:v>
                </c:pt>
                <c:pt idx="73">
                  <c:v>2003.02</c:v>
                </c:pt>
                <c:pt idx="74">
                  <c:v>2003.03</c:v>
                </c:pt>
                <c:pt idx="75">
                  <c:v>2003.04</c:v>
                </c:pt>
                <c:pt idx="76">
                  <c:v>2003.05</c:v>
                </c:pt>
                <c:pt idx="77">
                  <c:v>2003.06</c:v>
                </c:pt>
                <c:pt idx="78">
                  <c:v>2003.07</c:v>
                </c:pt>
                <c:pt idx="79">
                  <c:v>2003.08</c:v>
                </c:pt>
                <c:pt idx="80">
                  <c:v>2003.09</c:v>
                </c:pt>
                <c:pt idx="81">
                  <c:v>2003.10</c:v>
                </c:pt>
                <c:pt idx="82">
                  <c:v>2003.11</c:v>
                </c:pt>
                <c:pt idx="83">
                  <c:v>2003.12</c:v>
                </c:pt>
                <c:pt idx="84">
                  <c:v>2004.01</c:v>
                </c:pt>
                <c:pt idx="85">
                  <c:v>2004.02</c:v>
                </c:pt>
                <c:pt idx="86">
                  <c:v>2004.03</c:v>
                </c:pt>
                <c:pt idx="87">
                  <c:v>2004.04</c:v>
                </c:pt>
                <c:pt idx="88">
                  <c:v>2004.05</c:v>
                </c:pt>
                <c:pt idx="89">
                  <c:v>2004.06</c:v>
                </c:pt>
                <c:pt idx="90">
                  <c:v>2004.07</c:v>
                </c:pt>
                <c:pt idx="91">
                  <c:v>2004.08</c:v>
                </c:pt>
                <c:pt idx="92">
                  <c:v>2004.09</c:v>
                </c:pt>
                <c:pt idx="93">
                  <c:v>2004.10</c:v>
                </c:pt>
                <c:pt idx="94">
                  <c:v>2004.11</c:v>
                </c:pt>
                <c:pt idx="95">
                  <c:v>2004.12</c:v>
                </c:pt>
                <c:pt idx="96">
                  <c:v>2005.01</c:v>
                </c:pt>
                <c:pt idx="97">
                  <c:v>2005.02</c:v>
                </c:pt>
                <c:pt idx="98">
                  <c:v>2005.03</c:v>
                </c:pt>
                <c:pt idx="99">
                  <c:v>2005.04</c:v>
                </c:pt>
                <c:pt idx="100">
                  <c:v>2005.05</c:v>
                </c:pt>
                <c:pt idx="101">
                  <c:v>2005.06</c:v>
                </c:pt>
                <c:pt idx="102">
                  <c:v>2005.07</c:v>
                </c:pt>
                <c:pt idx="103">
                  <c:v>2005.08</c:v>
                </c:pt>
                <c:pt idx="104">
                  <c:v>2005.09</c:v>
                </c:pt>
                <c:pt idx="105">
                  <c:v>2005.10</c:v>
                </c:pt>
                <c:pt idx="106">
                  <c:v>2005.11</c:v>
                </c:pt>
                <c:pt idx="107">
                  <c:v>2005.12</c:v>
                </c:pt>
                <c:pt idx="108">
                  <c:v>2006.01</c:v>
                </c:pt>
                <c:pt idx="109">
                  <c:v>2006.02</c:v>
                </c:pt>
                <c:pt idx="110">
                  <c:v>2006.03</c:v>
                </c:pt>
                <c:pt idx="111">
                  <c:v>2006.04</c:v>
                </c:pt>
                <c:pt idx="112">
                  <c:v>2006.05</c:v>
                </c:pt>
                <c:pt idx="113">
                  <c:v>2006.06</c:v>
                </c:pt>
                <c:pt idx="114">
                  <c:v>2006.07</c:v>
                </c:pt>
                <c:pt idx="115">
                  <c:v>2006.08</c:v>
                </c:pt>
                <c:pt idx="116">
                  <c:v>2006.09</c:v>
                </c:pt>
                <c:pt idx="117">
                  <c:v>2006.10</c:v>
                </c:pt>
                <c:pt idx="118">
                  <c:v>2006.11</c:v>
                </c:pt>
                <c:pt idx="119">
                  <c:v>2006.12</c:v>
                </c:pt>
                <c:pt idx="120">
                  <c:v>2007.01</c:v>
                </c:pt>
                <c:pt idx="121">
                  <c:v>2007.02</c:v>
                </c:pt>
                <c:pt idx="122">
                  <c:v>2007.03</c:v>
                </c:pt>
                <c:pt idx="123">
                  <c:v>2007.04</c:v>
                </c:pt>
                <c:pt idx="124">
                  <c:v>2007.05</c:v>
                </c:pt>
                <c:pt idx="125">
                  <c:v>2007.06</c:v>
                </c:pt>
                <c:pt idx="126">
                  <c:v>2007.07</c:v>
                </c:pt>
                <c:pt idx="127">
                  <c:v>2007.08</c:v>
                </c:pt>
                <c:pt idx="128">
                  <c:v>2007.09</c:v>
                </c:pt>
                <c:pt idx="129">
                  <c:v>2007.10</c:v>
                </c:pt>
                <c:pt idx="130">
                  <c:v>2007.11</c:v>
                </c:pt>
                <c:pt idx="131">
                  <c:v>2007.12</c:v>
                </c:pt>
                <c:pt idx="132">
                  <c:v>2008.01</c:v>
                </c:pt>
                <c:pt idx="133">
                  <c:v>2008.02</c:v>
                </c:pt>
                <c:pt idx="134">
                  <c:v>2008.03</c:v>
                </c:pt>
                <c:pt idx="135">
                  <c:v>2008.04</c:v>
                </c:pt>
                <c:pt idx="136">
                  <c:v>2008.05</c:v>
                </c:pt>
                <c:pt idx="137">
                  <c:v>2008.06</c:v>
                </c:pt>
                <c:pt idx="138">
                  <c:v>2008.07</c:v>
                </c:pt>
                <c:pt idx="139">
                  <c:v>2008.08</c:v>
                </c:pt>
                <c:pt idx="140">
                  <c:v>2008.09</c:v>
                </c:pt>
                <c:pt idx="141">
                  <c:v>2008.10</c:v>
                </c:pt>
                <c:pt idx="142">
                  <c:v>2008.11</c:v>
                </c:pt>
                <c:pt idx="143">
                  <c:v>2008.12</c:v>
                </c:pt>
                <c:pt idx="144">
                  <c:v>2009.01</c:v>
                </c:pt>
                <c:pt idx="145">
                  <c:v>2009.02</c:v>
                </c:pt>
                <c:pt idx="146">
                  <c:v>2009.03</c:v>
                </c:pt>
                <c:pt idx="147">
                  <c:v>2009.04</c:v>
                </c:pt>
                <c:pt idx="148">
                  <c:v>2009.05</c:v>
                </c:pt>
                <c:pt idx="149">
                  <c:v>2009.06</c:v>
                </c:pt>
                <c:pt idx="150">
                  <c:v>2009.07</c:v>
                </c:pt>
                <c:pt idx="151">
                  <c:v>2009.08</c:v>
                </c:pt>
                <c:pt idx="152">
                  <c:v>2009.09</c:v>
                </c:pt>
                <c:pt idx="153">
                  <c:v>2009.10</c:v>
                </c:pt>
                <c:pt idx="154">
                  <c:v>2009.11</c:v>
                </c:pt>
                <c:pt idx="155">
                  <c:v>2009.12</c:v>
                </c:pt>
                <c:pt idx="156">
                  <c:v>2010.01</c:v>
                </c:pt>
                <c:pt idx="157">
                  <c:v>2010.02</c:v>
                </c:pt>
                <c:pt idx="158">
                  <c:v>2010.03</c:v>
                </c:pt>
                <c:pt idx="159">
                  <c:v>2010.04</c:v>
                </c:pt>
                <c:pt idx="160">
                  <c:v>2010.05</c:v>
                </c:pt>
                <c:pt idx="161">
                  <c:v>2010.06</c:v>
                </c:pt>
                <c:pt idx="162">
                  <c:v>2010.07</c:v>
                </c:pt>
                <c:pt idx="163">
                  <c:v>2010.08</c:v>
                </c:pt>
                <c:pt idx="164">
                  <c:v>2010.09</c:v>
                </c:pt>
                <c:pt idx="165">
                  <c:v>2010.10</c:v>
                </c:pt>
                <c:pt idx="166">
                  <c:v>2010.11</c:v>
                </c:pt>
                <c:pt idx="167">
                  <c:v>2010.12</c:v>
                </c:pt>
                <c:pt idx="168">
                  <c:v>2011.01</c:v>
                </c:pt>
                <c:pt idx="169">
                  <c:v>2011.02</c:v>
                </c:pt>
                <c:pt idx="170">
                  <c:v>2011.03</c:v>
                </c:pt>
                <c:pt idx="171">
                  <c:v>2011.04</c:v>
                </c:pt>
                <c:pt idx="172">
                  <c:v>2011.05</c:v>
                </c:pt>
                <c:pt idx="173">
                  <c:v>2011.06</c:v>
                </c:pt>
                <c:pt idx="174">
                  <c:v>2011.07</c:v>
                </c:pt>
                <c:pt idx="175">
                  <c:v>2011.08</c:v>
                </c:pt>
                <c:pt idx="176">
                  <c:v>2011.09</c:v>
                </c:pt>
                <c:pt idx="177">
                  <c:v>2011.10</c:v>
                </c:pt>
                <c:pt idx="178">
                  <c:v>2011.11</c:v>
                </c:pt>
                <c:pt idx="179">
                  <c:v>2011.12</c:v>
                </c:pt>
                <c:pt idx="180">
                  <c:v>2012.01</c:v>
                </c:pt>
                <c:pt idx="181">
                  <c:v>2012.02</c:v>
                </c:pt>
                <c:pt idx="182">
                  <c:v>2012.03</c:v>
                </c:pt>
                <c:pt idx="183">
                  <c:v>2012.04</c:v>
                </c:pt>
                <c:pt idx="184">
                  <c:v>2012.05</c:v>
                </c:pt>
                <c:pt idx="185">
                  <c:v>2012.06</c:v>
                </c:pt>
                <c:pt idx="186">
                  <c:v>2012.07</c:v>
                </c:pt>
                <c:pt idx="187">
                  <c:v>2012.08</c:v>
                </c:pt>
                <c:pt idx="188">
                  <c:v>2012.09</c:v>
                </c:pt>
                <c:pt idx="189">
                  <c:v>2012.10</c:v>
                </c:pt>
                <c:pt idx="190">
                  <c:v>2012.11</c:v>
                </c:pt>
                <c:pt idx="191">
                  <c:v>2012.12</c:v>
                </c:pt>
                <c:pt idx="192">
                  <c:v>2013.01</c:v>
                </c:pt>
                <c:pt idx="193">
                  <c:v>2013.02</c:v>
                </c:pt>
                <c:pt idx="194">
                  <c:v>2013.03</c:v>
                </c:pt>
                <c:pt idx="195">
                  <c:v>2013.04</c:v>
                </c:pt>
                <c:pt idx="196">
                  <c:v>2013.05</c:v>
                </c:pt>
                <c:pt idx="197">
                  <c:v>2013.06</c:v>
                </c:pt>
                <c:pt idx="198">
                  <c:v>2013.07</c:v>
                </c:pt>
                <c:pt idx="199">
                  <c:v>2013.08</c:v>
                </c:pt>
                <c:pt idx="200">
                  <c:v>2013.09</c:v>
                </c:pt>
                <c:pt idx="201">
                  <c:v>2013.10</c:v>
                </c:pt>
                <c:pt idx="202">
                  <c:v>2013.11</c:v>
                </c:pt>
                <c:pt idx="203">
                  <c:v>2013.12</c:v>
                </c:pt>
                <c:pt idx="204">
                  <c:v>2014.01</c:v>
                </c:pt>
                <c:pt idx="205">
                  <c:v>2014.02</c:v>
                </c:pt>
                <c:pt idx="206">
                  <c:v>2014.03</c:v>
                </c:pt>
                <c:pt idx="207">
                  <c:v>2014.04</c:v>
                </c:pt>
                <c:pt idx="208">
                  <c:v>2014.05</c:v>
                </c:pt>
                <c:pt idx="209">
                  <c:v>2014.06</c:v>
                </c:pt>
                <c:pt idx="210">
                  <c:v>2014.07</c:v>
                </c:pt>
                <c:pt idx="211">
                  <c:v>2014.08</c:v>
                </c:pt>
                <c:pt idx="212">
                  <c:v>2014.09</c:v>
                </c:pt>
                <c:pt idx="213">
                  <c:v>2014.10</c:v>
                </c:pt>
                <c:pt idx="214">
                  <c:v>2014.11</c:v>
                </c:pt>
                <c:pt idx="215">
                  <c:v>2014.12</c:v>
                </c:pt>
                <c:pt idx="216">
                  <c:v>2015.01</c:v>
                </c:pt>
                <c:pt idx="217">
                  <c:v>2015.02</c:v>
                </c:pt>
                <c:pt idx="218">
                  <c:v>2015.03</c:v>
                </c:pt>
                <c:pt idx="219">
                  <c:v>2015.04</c:v>
                </c:pt>
                <c:pt idx="220">
                  <c:v>2015.05</c:v>
                </c:pt>
                <c:pt idx="221">
                  <c:v>2015.06</c:v>
                </c:pt>
                <c:pt idx="222">
                  <c:v>2015.07</c:v>
                </c:pt>
                <c:pt idx="223">
                  <c:v>2015.08</c:v>
                </c:pt>
                <c:pt idx="224">
                  <c:v>2015.09</c:v>
                </c:pt>
                <c:pt idx="225">
                  <c:v>2015.10</c:v>
                </c:pt>
                <c:pt idx="226">
                  <c:v>2015.11</c:v>
                </c:pt>
                <c:pt idx="227">
                  <c:v>2015.12</c:v>
                </c:pt>
                <c:pt idx="228">
                  <c:v>2016.01</c:v>
                </c:pt>
                <c:pt idx="229">
                  <c:v>2016.02</c:v>
                </c:pt>
                <c:pt idx="230">
                  <c:v>2016.03</c:v>
                </c:pt>
                <c:pt idx="231">
                  <c:v>2016.04</c:v>
                </c:pt>
                <c:pt idx="232">
                  <c:v>2016.05</c:v>
                </c:pt>
                <c:pt idx="233">
                  <c:v>2016.06</c:v>
                </c:pt>
                <c:pt idx="234">
                  <c:v>2016.07</c:v>
                </c:pt>
                <c:pt idx="235">
                  <c:v>2016.08</c:v>
                </c:pt>
                <c:pt idx="236">
                  <c:v>2016.09</c:v>
                </c:pt>
                <c:pt idx="237">
                  <c:v>2016.10</c:v>
                </c:pt>
                <c:pt idx="238">
                  <c:v>2016.11</c:v>
                </c:pt>
                <c:pt idx="239">
                  <c:v>2016.12</c:v>
                </c:pt>
              </c:strCache>
            </c:strRef>
          </c:cat>
          <c:val>
            <c:numRef>
              <c:f>[1]Plan3!$B$2:$B$241</c:f>
              <c:numCache>
                <c:formatCode>General</c:formatCode>
                <c:ptCount val="240"/>
                <c:pt idx="0">
                  <c:v>145.09783401033073</c:v>
                </c:pt>
                <c:pt idx="1">
                  <c:v>144.20641523190318</c:v>
                </c:pt>
                <c:pt idx="2">
                  <c:v>144.1543283136192</c:v>
                </c:pt>
                <c:pt idx="3">
                  <c:v>143.97333996962138</c:v>
                </c:pt>
                <c:pt idx="4">
                  <c:v>145.56387762688996</c:v>
                </c:pt>
                <c:pt idx="5">
                  <c:v>145.72751871473693</c:v>
                </c:pt>
                <c:pt idx="6">
                  <c:v>144.69733915355266</c:v>
                </c:pt>
                <c:pt idx="7">
                  <c:v>144.91097069995632</c:v>
                </c:pt>
                <c:pt idx="8">
                  <c:v>146.22854412217478</c:v>
                </c:pt>
                <c:pt idx="9">
                  <c:v>147.498850787788</c:v>
                </c:pt>
                <c:pt idx="10">
                  <c:v>147.68650935253859</c:v>
                </c:pt>
                <c:pt idx="11">
                  <c:v>145.87391271663739</c:v>
                </c:pt>
                <c:pt idx="12">
                  <c:v>141.1891970809699</c:v>
                </c:pt>
                <c:pt idx="13">
                  <c:v>142.27771289486176</c:v>
                </c:pt>
                <c:pt idx="14">
                  <c:v>142.46310103600001</c:v>
                </c:pt>
                <c:pt idx="15">
                  <c:v>143.5684156867834</c:v>
                </c:pt>
                <c:pt idx="16">
                  <c:v>144.39785696340067</c:v>
                </c:pt>
                <c:pt idx="17">
                  <c:v>144.19000698544394</c:v>
                </c:pt>
                <c:pt idx="18">
                  <c:v>145.51405205924928</c:v>
                </c:pt>
                <c:pt idx="19">
                  <c:v>146.54556500786364</c:v>
                </c:pt>
                <c:pt idx="20">
                  <c:v>148.98121508722767</c:v>
                </c:pt>
                <c:pt idx="21">
                  <c:v>151.45096572377219</c:v>
                </c:pt>
                <c:pt idx="22">
                  <c:v>151.38468326199714</c:v>
                </c:pt>
                <c:pt idx="23">
                  <c:v>151.9731026441201</c:v>
                </c:pt>
                <c:pt idx="24">
                  <c:v>184.96671394878302</c:v>
                </c:pt>
                <c:pt idx="25">
                  <c:v>219.97550504637437</c:v>
                </c:pt>
                <c:pt idx="26">
                  <c:v>210.23196891640313</c:v>
                </c:pt>
                <c:pt idx="27">
                  <c:v>186.19628994022591</c:v>
                </c:pt>
                <c:pt idx="28">
                  <c:v>183.80546555344594</c:v>
                </c:pt>
                <c:pt idx="29">
                  <c:v>189.70598318431195</c:v>
                </c:pt>
                <c:pt idx="30">
                  <c:v>190.34624810909341</c:v>
                </c:pt>
                <c:pt idx="31">
                  <c:v>195.49967549019993</c:v>
                </c:pt>
                <c:pt idx="32">
                  <c:v>195.09925340981317</c:v>
                </c:pt>
                <c:pt idx="33">
                  <c:v>197.32500455541432</c:v>
                </c:pt>
                <c:pt idx="34">
                  <c:v>188.89821416085846</c:v>
                </c:pt>
                <c:pt idx="35">
                  <c:v>179.0165024379609</c:v>
                </c:pt>
                <c:pt idx="36">
                  <c:v>173.69895837408563</c:v>
                </c:pt>
                <c:pt idx="37">
                  <c:v>170.72339687399543</c:v>
                </c:pt>
                <c:pt idx="38">
                  <c:v>167.24255428361957</c:v>
                </c:pt>
                <c:pt idx="39">
                  <c:v>167.09023903216249</c:v>
                </c:pt>
                <c:pt idx="40">
                  <c:v>172.88825722306223</c:v>
                </c:pt>
                <c:pt idx="41">
                  <c:v>171.77037194705892</c:v>
                </c:pt>
                <c:pt idx="42">
                  <c:v>165.52345469915463</c:v>
                </c:pt>
                <c:pt idx="43">
                  <c:v>162.5708133925435</c:v>
                </c:pt>
                <c:pt idx="44">
                  <c:v>165.08424628083452</c:v>
                </c:pt>
                <c:pt idx="45">
                  <c:v>167.50499633933981</c:v>
                </c:pt>
                <c:pt idx="46">
                  <c:v>173.45132365688363</c:v>
                </c:pt>
                <c:pt idx="47">
                  <c:v>174.44244302731425</c:v>
                </c:pt>
                <c:pt idx="48">
                  <c:v>173.80563364023678</c:v>
                </c:pt>
                <c:pt idx="49">
                  <c:v>176.16743403637088</c:v>
                </c:pt>
                <c:pt idx="50">
                  <c:v>180.34927728881453</c:v>
                </c:pt>
                <c:pt idx="51">
                  <c:v>188.49909167728217</c:v>
                </c:pt>
                <c:pt idx="52">
                  <c:v>195.67998907878078</c:v>
                </c:pt>
                <c:pt idx="53">
                  <c:v>197.89811029817776</c:v>
                </c:pt>
                <c:pt idx="54">
                  <c:v>200.4979129158699</c:v>
                </c:pt>
                <c:pt idx="55">
                  <c:v>203.56502301337702</c:v>
                </c:pt>
                <c:pt idx="56">
                  <c:v>214.02724462675386</c:v>
                </c:pt>
                <c:pt idx="57">
                  <c:v>211.54553367664661</c:v>
                </c:pt>
                <c:pt idx="58">
                  <c:v>193.60928300547835</c:v>
                </c:pt>
                <c:pt idx="59">
                  <c:v>179.05311262691475</c:v>
                </c:pt>
                <c:pt idx="60">
                  <c:v>172.27425380689382</c:v>
                </c:pt>
                <c:pt idx="61">
                  <c:v>167.96018663606827</c:v>
                </c:pt>
                <c:pt idx="62">
                  <c:v>162.15650708406312</c:v>
                </c:pt>
                <c:pt idx="63">
                  <c:v>159.82920082264863</c:v>
                </c:pt>
                <c:pt idx="64">
                  <c:v>168.31082956098311</c:v>
                </c:pt>
                <c:pt idx="65">
                  <c:v>182.19762847069001</c:v>
                </c:pt>
                <c:pt idx="66">
                  <c:v>193.97229444035764</c:v>
                </c:pt>
                <c:pt idx="67">
                  <c:v>201.90539201210109</c:v>
                </c:pt>
                <c:pt idx="68">
                  <c:v>213.11526024421622</c:v>
                </c:pt>
                <c:pt idx="69">
                  <c:v>231.70814917488048</c:v>
                </c:pt>
                <c:pt idx="70">
                  <c:v>204.92410498494218</c:v>
                </c:pt>
                <c:pt idx="71">
                  <c:v>204.05756171421848</c:v>
                </c:pt>
                <c:pt idx="72">
                  <c:v>192.37982792362072</c:v>
                </c:pt>
                <c:pt idx="73">
                  <c:v>199.15997625167515</c:v>
                </c:pt>
                <c:pt idx="74">
                  <c:v>190.11014388129655</c:v>
                </c:pt>
                <c:pt idx="75">
                  <c:v>170.43982964455645</c:v>
                </c:pt>
                <c:pt idx="76">
                  <c:v>165.73058964299724</c:v>
                </c:pt>
                <c:pt idx="77">
                  <c:v>164.03657219330137</c:v>
                </c:pt>
                <c:pt idx="78">
                  <c:v>164.678300955569</c:v>
                </c:pt>
                <c:pt idx="79">
                  <c:v>169.6191972148371</c:v>
                </c:pt>
                <c:pt idx="80">
                  <c:v>166.96203065744868</c:v>
                </c:pt>
                <c:pt idx="81">
                  <c:v>164.87411337323499</c:v>
                </c:pt>
                <c:pt idx="82">
                  <c:v>168.46716743608403</c:v>
                </c:pt>
                <c:pt idx="83">
                  <c:v>169.59720339560852</c:v>
                </c:pt>
                <c:pt idx="84">
                  <c:v>165.33164078124639</c:v>
                </c:pt>
                <c:pt idx="85">
                  <c:v>167.20630485620498</c:v>
                </c:pt>
                <c:pt idx="86">
                  <c:v>165.24674548041321</c:v>
                </c:pt>
                <c:pt idx="87">
                  <c:v>163.53740898739463</c:v>
                </c:pt>
                <c:pt idx="88">
                  <c:v>173.04157263534861</c:v>
                </c:pt>
                <c:pt idx="89">
                  <c:v>171.45566514731112</c:v>
                </c:pt>
                <c:pt idx="90">
                  <c:v>163.69513128297078</c:v>
                </c:pt>
                <c:pt idx="91">
                  <c:v>159.18920600355327</c:v>
                </c:pt>
                <c:pt idx="92">
                  <c:v>153.27232071945397</c:v>
                </c:pt>
                <c:pt idx="93">
                  <c:v>151.00372959261782</c:v>
                </c:pt>
                <c:pt idx="94">
                  <c:v>147.73393146069191</c:v>
                </c:pt>
                <c:pt idx="95">
                  <c:v>144.18496862834519</c:v>
                </c:pt>
                <c:pt idx="96">
                  <c:v>141.87876707997279</c:v>
                </c:pt>
                <c:pt idx="97">
                  <c:v>137.97143807583356</c:v>
                </c:pt>
                <c:pt idx="98">
                  <c:v>144.36079222060806</c:v>
                </c:pt>
                <c:pt idx="99">
                  <c:v>137.59674212193457</c:v>
                </c:pt>
                <c:pt idx="100">
                  <c:v>130.33886737801095</c:v>
                </c:pt>
                <c:pt idx="101">
                  <c:v>129.1870093845547</c:v>
                </c:pt>
                <c:pt idx="102">
                  <c:v>128.93074715252786</c:v>
                </c:pt>
                <c:pt idx="103">
                  <c:v>130.62286197844145</c:v>
                </c:pt>
                <c:pt idx="104">
                  <c:v>127.7836232626056</c:v>
                </c:pt>
                <c:pt idx="105">
                  <c:v>125.62944662708533</c:v>
                </c:pt>
                <c:pt idx="106">
                  <c:v>122.14097017725898</c:v>
                </c:pt>
                <c:pt idx="107">
                  <c:v>126.6510339731793</c:v>
                </c:pt>
                <c:pt idx="108">
                  <c:v>126.46885468787445</c:v>
                </c:pt>
                <c:pt idx="109">
                  <c:v>119.65213383158782</c:v>
                </c:pt>
                <c:pt idx="110">
                  <c:v>119.45295529938349</c:v>
                </c:pt>
                <c:pt idx="111">
                  <c:v>120.10290479736537</c:v>
                </c:pt>
                <c:pt idx="112">
                  <c:v>124.06107812049648</c:v>
                </c:pt>
                <c:pt idx="113">
                  <c:v>126.41301445664557</c:v>
                </c:pt>
                <c:pt idx="114">
                  <c:v>124.58400662727249</c:v>
                </c:pt>
                <c:pt idx="115">
                  <c:v>123.58700279973844</c:v>
                </c:pt>
                <c:pt idx="116">
                  <c:v>122.95415923086857</c:v>
                </c:pt>
                <c:pt idx="117">
                  <c:v>121.31980596010709</c:v>
                </c:pt>
                <c:pt idx="118">
                  <c:v>123.48073778365105</c:v>
                </c:pt>
                <c:pt idx="119">
                  <c:v>123.23491929491939</c:v>
                </c:pt>
                <c:pt idx="120">
                  <c:v>121.59511721272413</c:v>
                </c:pt>
                <c:pt idx="121">
                  <c:v>120.26233415050558</c:v>
                </c:pt>
                <c:pt idx="122">
                  <c:v>120.84430384289804</c:v>
                </c:pt>
                <c:pt idx="123">
                  <c:v>118.84863018183529</c:v>
                </c:pt>
                <c:pt idx="124">
                  <c:v>116.80897226263419</c:v>
                </c:pt>
                <c:pt idx="125">
                  <c:v>114.86835345031811</c:v>
                </c:pt>
                <c:pt idx="126">
                  <c:v>113.28205521586764</c:v>
                </c:pt>
                <c:pt idx="127">
                  <c:v>117.05569478593331</c:v>
                </c:pt>
                <c:pt idx="128">
                  <c:v>114.43314858143636</c:v>
                </c:pt>
                <c:pt idx="129">
                  <c:v>110.02493161176704</c:v>
                </c:pt>
                <c:pt idx="130">
                  <c:v>109.65571763549953</c:v>
                </c:pt>
                <c:pt idx="131">
                  <c:v>109.41027127466118</c:v>
                </c:pt>
                <c:pt idx="132">
                  <c:v>109.18898059719146</c:v>
                </c:pt>
                <c:pt idx="133">
                  <c:v>107.46857510341417</c:v>
                </c:pt>
                <c:pt idx="134">
                  <c:v>108.64148348332523</c:v>
                </c:pt>
                <c:pt idx="135">
                  <c:v>107.07627835825997</c:v>
                </c:pt>
                <c:pt idx="136">
                  <c:v>105.06987146720581</c:v>
                </c:pt>
                <c:pt idx="137">
                  <c:v>103.1923757082736</c:v>
                </c:pt>
                <c:pt idx="138">
                  <c:v>101.321671021562</c:v>
                </c:pt>
                <c:pt idx="139">
                  <c:v>99.312935725453784</c:v>
                </c:pt>
                <c:pt idx="140">
                  <c:v>107.45395852498609</c:v>
                </c:pt>
                <c:pt idx="141">
                  <c:v>118.29442553986071</c:v>
                </c:pt>
                <c:pt idx="142">
                  <c:v>118.37372349042438</c:v>
                </c:pt>
                <c:pt idx="143">
                  <c:v>124.89137005175115</c:v>
                </c:pt>
                <c:pt idx="144">
                  <c:v>119.05225076520605</c:v>
                </c:pt>
                <c:pt idx="145">
                  <c:v>117.89787904505795</c:v>
                </c:pt>
                <c:pt idx="146">
                  <c:v>119.40904888297132</c:v>
                </c:pt>
                <c:pt idx="147">
                  <c:v>116.00747269882343</c:v>
                </c:pt>
                <c:pt idx="148">
                  <c:v>111.34106247800628</c:v>
                </c:pt>
                <c:pt idx="149">
                  <c:v>108.11697901836905</c:v>
                </c:pt>
                <c:pt idx="150">
                  <c:v>107.07374218714692</c:v>
                </c:pt>
                <c:pt idx="151">
                  <c:v>103.61090887247188</c:v>
                </c:pt>
                <c:pt idx="152">
                  <c:v>102.25695971628845</c:v>
                </c:pt>
                <c:pt idx="153">
                  <c:v>98.862471046746293</c:v>
                </c:pt>
                <c:pt idx="154">
                  <c:v>99.799423595588706</c:v>
                </c:pt>
                <c:pt idx="155">
                  <c:v>101.38410358948479</c:v>
                </c:pt>
                <c:pt idx="156">
                  <c:v>102.17175901103808</c:v>
                </c:pt>
                <c:pt idx="157">
                  <c:v>103.01232257330126</c:v>
                </c:pt>
                <c:pt idx="158">
                  <c:v>101.18509786864485</c:v>
                </c:pt>
                <c:pt idx="159">
                  <c:v>99.874950835615678</c:v>
                </c:pt>
                <c:pt idx="160">
                  <c:v>100.72212188164617</c:v>
                </c:pt>
                <c:pt idx="161">
                  <c:v>100.10088665399554</c:v>
                </c:pt>
                <c:pt idx="162">
                  <c:v>100.14922572537334</c:v>
                </c:pt>
                <c:pt idx="163">
                  <c:v>99.647375700658813</c:v>
                </c:pt>
                <c:pt idx="164">
                  <c:v>99.031259057070372</c:v>
                </c:pt>
                <c:pt idx="165">
                  <c:v>98.082543675009035</c:v>
                </c:pt>
                <c:pt idx="166">
                  <c:v>97.986808429290875</c:v>
                </c:pt>
                <c:pt idx="167">
                  <c:v>98.035648588355855</c:v>
                </c:pt>
                <c:pt idx="168">
                  <c:v>98.581245082808309</c:v>
                </c:pt>
                <c:pt idx="169">
                  <c:v>98.839839222752033</c:v>
                </c:pt>
                <c:pt idx="170">
                  <c:v>99.656788397267178</c:v>
                </c:pt>
                <c:pt idx="171">
                  <c:v>97.06985498969064</c:v>
                </c:pt>
                <c:pt idx="172">
                  <c:v>98.505078239960014</c:v>
                </c:pt>
                <c:pt idx="173">
                  <c:v>97.350373258147485</c:v>
                </c:pt>
                <c:pt idx="174">
                  <c:v>96.442408192691829</c:v>
                </c:pt>
                <c:pt idx="175">
                  <c:v>97.796705240179307</c:v>
                </c:pt>
                <c:pt idx="176">
                  <c:v>103.6462827020908</c:v>
                </c:pt>
                <c:pt idx="177">
                  <c:v>104.68556773715068</c:v>
                </c:pt>
                <c:pt idx="178">
                  <c:v>104.38999863878711</c:v>
                </c:pt>
                <c:pt idx="179">
                  <c:v>105.76478160130398</c:v>
                </c:pt>
                <c:pt idx="180">
                  <c:v>103.58998520123555</c:v>
                </c:pt>
                <c:pt idx="181">
                  <c:v>102.18735032094102</c:v>
                </c:pt>
                <c:pt idx="182">
                  <c:v>105.99857108605022</c:v>
                </c:pt>
                <c:pt idx="183">
                  <c:v>108.81932057111432</c:v>
                </c:pt>
                <c:pt idx="184">
                  <c:v>113.06947756727494</c:v>
                </c:pt>
                <c:pt idx="185">
                  <c:v>114.84935348427661</c:v>
                </c:pt>
                <c:pt idx="186">
                  <c:v>112.85711091060311</c:v>
                </c:pt>
                <c:pt idx="187">
                  <c:v>113.44940748838877</c:v>
                </c:pt>
                <c:pt idx="188">
                  <c:v>112.18029638013816</c:v>
                </c:pt>
                <c:pt idx="189">
                  <c:v>112.45700586386032</c:v>
                </c:pt>
                <c:pt idx="190">
                  <c:v>115.01542819557523</c:v>
                </c:pt>
                <c:pt idx="191">
                  <c:v>115.72106138927106</c:v>
                </c:pt>
                <c:pt idx="192">
                  <c:v>113.05340609643086</c:v>
                </c:pt>
                <c:pt idx="193">
                  <c:v>109.29323781932003</c:v>
                </c:pt>
                <c:pt idx="194">
                  <c:v>108.72203634799556</c:v>
                </c:pt>
                <c:pt idx="195">
                  <c:v>109.65111470108707</c:v>
                </c:pt>
                <c:pt idx="196">
                  <c:v>110.76459124144198</c:v>
                </c:pt>
                <c:pt idx="197">
                  <c:v>116.91604286517983</c:v>
                </c:pt>
                <c:pt idx="198">
                  <c:v>120.26786853254572</c:v>
                </c:pt>
                <c:pt idx="199">
                  <c:v>123.61199720297809</c:v>
                </c:pt>
                <c:pt idx="200">
                  <c:v>118.11507717485495</c:v>
                </c:pt>
                <c:pt idx="201">
                  <c:v>113.49973428417255</c:v>
                </c:pt>
                <c:pt idx="202">
                  <c:v>117.68146989483117</c:v>
                </c:pt>
                <c:pt idx="203">
                  <c:v>118.31252686444036</c:v>
                </c:pt>
                <c:pt idx="204">
                  <c:v>117.18744547488917</c:v>
                </c:pt>
                <c:pt idx="205">
                  <c:v>115.74107180475237</c:v>
                </c:pt>
                <c:pt idx="206">
                  <c:v>112.44013861460429</c:v>
                </c:pt>
                <c:pt idx="207">
                  <c:v>108.46122028955385</c:v>
                </c:pt>
                <c:pt idx="208">
                  <c:v>108.28344955104893</c:v>
                </c:pt>
                <c:pt idx="209">
                  <c:v>109.5485462867652</c:v>
                </c:pt>
                <c:pt idx="210">
                  <c:v>107.48157632051888</c:v>
                </c:pt>
                <c:pt idx="211">
                  <c:v>109.33677171530142</c:v>
                </c:pt>
                <c:pt idx="212">
                  <c:v>110.5383635140476</c:v>
                </c:pt>
                <c:pt idx="213">
                  <c:v>114.30063686486089</c:v>
                </c:pt>
                <c:pt idx="214">
                  <c:v>116.44492521662302</c:v>
                </c:pt>
                <c:pt idx="215">
                  <c:v>117.01975516913205</c:v>
                </c:pt>
                <c:pt idx="216">
                  <c:v>112.64176585989006</c:v>
                </c:pt>
                <c:pt idx="217">
                  <c:v>119.50506203512153</c:v>
                </c:pt>
                <c:pt idx="218">
                  <c:v>130.81826974263154</c:v>
                </c:pt>
                <c:pt idx="219">
                  <c:v>125.99621229293744</c:v>
                </c:pt>
                <c:pt idx="220">
                  <c:v>126.58566509999636</c:v>
                </c:pt>
                <c:pt idx="221">
                  <c:v>128.16370549277065</c:v>
                </c:pt>
                <c:pt idx="222">
                  <c:v>130.71837449507382</c:v>
                </c:pt>
                <c:pt idx="223">
                  <c:v>140.02853116130257</c:v>
                </c:pt>
                <c:pt idx="224">
                  <c:v>152.13971907601007</c:v>
                </c:pt>
                <c:pt idx="225">
                  <c:v>147.0130212546533</c:v>
                </c:pt>
                <c:pt idx="226">
                  <c:v>139.25055270876527</c:v>
                </c:pt>
                <c:pt idx="227">
                  <c:v>135.90206304754307</c:v>
                </c:pt>
                <c:pt idx="228">
                  <c:v>133.91324737824991</c:v>
                </c:pt>
                <c:pt idx="229">
                  <c:v>128.25193975444631</c:v>
                </c:pt>
                <c:pt idx="230">
                  <c:v>122.24951839072469</c:v>
                </c:pt>
                <c:pt idx="231">
                  <c:v>120.18150814023731</c:v>
                </c:pt>
                <c:pt idx="232">
                  <c:v>119.49903277330469</c:v>
                </c:pt>
                <c:pt idx="233">
                  <c:v>114.66841892020926</c:v>
                </c:pt>
                <c:pt idx="234">
                  <c:v>109.21502516163066</c:v>
                </c:pt>
                <c:pt idx="235">
                  <c:v>107.3533743711473</c:v>
                </c:pt>
                <c:pt idx="236">
                  <c:v>108.63775894198227</c:v>
                </c:pt>
                <c:pt idx="237">
                  <c:v>105.97272623774001</c:v>
                </c:pt>
                <c:pt idx="238">
                  <c:v>109.99717856848865</c:v>
                </c:pt>
                <c:pt idx="239">
                  <c:v>109.40319729049128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12032"/>
        <c:axId val="162413568"/>
      </c:lineChart>
      <c:catAx>
        <c:axId val="16241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2413568"/>
        <c:crosses val="autoZero"/>
        <c:auto val="1"/>
        <c:lblAlgn val="ctr"/>
        <c:lblOffset val="100"/>
        <c:tickMarkSkip val="1"/>
        <c:noMultiLvlLbl val="0"/>
      </c:catAx>
      <c:valAx>
        <c:axId val="162413568"/>
        <c:scaling>
          <c:orientation val="minMax"/>
          <c:min val="7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62412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'[2]Participação relativa'!$C$4</c:f>
              <c:strCache>
                <c:ptCount val="1"/>
                <c:pt idx="0">
                  <c:v>Participação %</c:v>
                </c:pt>
              </c:strCache>
            </c:strRef>
          </c:tx>
          <c:cat>
            <c:numRef>
              <c:f>'[2]Participação relativa'!$B$5:$B$24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'[2]Participação relativa'!$C$5:$C$24</c:f>
              <c:numCache>
                <c:formatCode>General</c:formatCode>
                <c:ptCount val="20"/>
                <c:pt idx="0">
                  <c:v>3.2439329227621481</c:v>
                </c:pt>
                <c:pt idx="1">
                  <c:v>5.9838873068957916</c:v>
                </c:pt>
                <c:pt idx="2">
                  <c:v>9.0056480021154801</c:v>
                </c:pt>
                <c:pt idx="3">
                  <c:v>13.082789211362661</c:v>
                </c:pt>
                <c:pt idx="4">
                  <c:v>13.370029871685546</c:v>
                </c:pt>
                <c:pt idx="5">
                  <c:v>11.520106163744273</c:v>
                </c:pt>
                <c:pt idx="6">
                  <c:v>8.3077264971441629</c:v>
                </c:pt>
                <c:pt idx="7">
                  <c:v>10.360161829017544</c:v>
                </c:pt>
                <c:pt idx="8">
                  <c:v>8.2651205342102259</c:v>
                </c:pt>
                <c:pt idx="9">
                  <c:v>6.844694674865039</c:v>
                </c:pt>
                <c:pt idx="10">
                  <c:v>8.7329029185184339</c:v>
                </c:pt>
                <c:pt idx="11">
                  <c:v>9.4737673084816816</c:v>
                </c:pt>
                <c:pt idx="12">
                  <c:v>9.1097178057424308</c:v>
                </c:pt>
                <c:pt idx="13">
                  <c:v>7.5553512530705786</c:v>
                </c:pt>
                <c:pt idx="14">
                  <c:v>6.5497047215868349</c:v>
                </c:pt>
                <c:pt idx="15">
                  <c:v>7.6869478671699065</c:v>
                </c:pt>
                <c:pt idx="16">
                  <c:v>6.7209399313427589</c:v>
                </c:pt>
                <c:pt idx="17">
                  <c:v>6.619083073552809</c:v>
                </c:pt>
                <c:pt idx="18">
                  <c:v>8.0769907470201261</c:v>
                </c:pt>
                <c:pt idx="19">
                  <c:v>8.6623954446670517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1974912"/>
        <c:axId val="210449536"/>
      </c:lineChart>
      <c:catAx>
        <c:axId val="1619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449536"/>
        <c:crosses val="autoZero"/>
        <c:auto val="1"/>
        <c:lblAlgn val="ctr"/>
        <c:lblOffset val="100"/>
        <c:noMultiLvlLbl val="0"/>
      </c:catAx>
      <c:valAx>
        <c:axId val="21044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974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'[2]Participação relativa'!$C$28</c:f>
              <c:strCache>
                <c:ptCount val="1"/>
                <c:pt idx="0">
                  <c:v>Participação %</c:v>
                </c:pt>
              </c:strCache>
            </c:strRef>
          </c:tx>
          <c:cat>
            <c:numRef>
              <c:f>'[2]Participação relativa'!$B$29:$B$48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'[2]Participação relativa'!$C$29:$C$48</c:f>
              <c:numCache>
                <c:formatCode>General</c:formatCode>
                <c:ptCount val="20"/>
                <c:pt idx="0">
                  <c:v>0.87539934050117374</c:v>
                </c:pt>
                <c:pt idx="1">
                  <c:v>1.6367815339470113</c:v>
                </c:pt>
                <c:pt idx="2">
                  <c:v>1.3703050592927324</c:v>
                </c:pt>
                <c:pt idx="3">
                  <c:v>1.0910642223305114</c:v>
                </c:pt>
                <c:pt idx="4">
                  <c:v>9.4511222395027461E-2</c:v>
                </c:pt>
                <c:pt idx="5">
                  <c:v>6.877095369426596E-2</c:v>
                </c:pt>
                <c:pt idx="6">
                  <c:v>6.2245767568516824E-2</c:v>
                </c:pt>
                <c:pt idx="7">
                  <c:v>0.17806212241075545</c:v>
                </c:pt>
                <c:pt idx="8">
                  <c:v>5.5155043333398018E-2</c:v>
                </c:pt>
                <c:pt idx="9">
                  <c:v>7.4209833597202804E-2</c:v>
                </c:pt>
                <c:pt idx="10">
                  <c:v>0.19240308701672118</c:v>
                </c:pt>
                <c:pt idx="11">
                  <c:v>0.81301035019271017</c:v>
                </c:pt>
                <c:pt idx="12">
                  <c:v>0.4926625914893073</c:v>
                </c:pt>
                <c:pt idx="13">
                  <c:v>0.28616865406940978</c:v>
                </c:pt>
                <c:pt idx="14">
                  <c:v>0.25363336071682746</c:v>
                </c:pt>
                <c:pt idx="15">
                  <c:v>0.32497304979924202</c:v>
                </c:pt>
                <c:pt idx="16">
                  <c:v>0.17033048596996705</c:v>
                </c:pt>
                <c:pt idx="17">
                  <c:v>0.22381961770002617</c:v>
                </c:pt>
                <c:pt idx="18">
                  <c:v>0.20940848076512653</c:v>
                </c:pt>
                <c:pt idx="19">
                  <c:v>0.28295539478418252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5534848"/>
        <c:axId val="305536384"/>
      </c:lineChart>
      <c:catAx>
        <c:axId val="3055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5536384"/>
        <c:crosses val="autoZero"/>
        <c:auto val="1"/>
        <c:lblAlgn val="ctr"/>
        <c:lblOffset val="100"/>
        <c:noMultiLvlLbl val="0"/>
      </c:catAx>
      <c:valAx>
        <c:axId val="305536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5534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[2]IVRE!$B$3</c:f>
              <c:strCache>
                <c:ptCount val="1"/>
                <c:pt idx="0">
                  <c:v>IVRE</c:v>
                </c:pt>
              </c:strCache>
            </c:strRef>
          </c:tx>
          <c:cat>
            <c:numRef>
              <c:f>[2]IVRE!$A$4:$A$23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[2]IVRE!$B$4:$B$23</c:f>
              <c:numCache>
                <c:formatCode>General</c:formatCode>
                <c:ptCount val="20"/>
                <c:pt idx="0">
                  <c:v>2.5168245397744444</c:v>
                </c:pt>
                <c:pt idx="1">
                  <c:v>3.2708790901601645</c:v>
                </c:pt>
                <c:pt idx="2">
                  <c:v>2.6818894411830851</c:v>
                </c:pt>
                <c:pt idx="3">
                  <c:v>1.8023729111743176</c:v>
                </c:pt>
                <c:pt idx="4">
                  <c:v>2.2375299744586217</c:v>
                </c:pt>
                <c:pt idx="5">
                  <c:v>2.5822983586064878</c:v>
                </c:pt>
                <c:pt idx="6">
                  <c:v>4.475012188162915</c:v>
                </c:pt>
                <c:pt idx="7">
                  <c:v>4.8926118562201397</c:v>
                </c:pt>
                <c:pt idx="8">
                  <c:v>5.3894521234520845</c:v>
                </c:pt>
                <c:pt idx="9">
                  <c:v>4.1646951141845809</c:v>
                </c:pt>
                <c:pt idx="10">
                  <c:v>3.7082049958321512</c:v>
                </c:pt>
                <c:pt idx="11">
                  <c:v>6.1331352481534775</c:v>
                </c:pt>
                <c:pt idx="12">
                  <c:v>7.0075838712457692</c:v>
                </c:pt>
                <c:pt idx="13">
                  <c:v>5.5374020613858077</c:v>
                </c:pt>
                <c:pt idx="14">
                  <c:v>6.7163404985437838</c:v>
                </c:pt>
                <c:pt idx="15">
                  <c:v>4.3485112997345583</c:v>
                </c:pt>
                <c:pt idx="16">
                  <c:v>5.3065656934681904</c:v>
                </c:pt>
                <c:pt idx="17">
                  <c:v>5.8831199909312488</c:v>
                </c:pt>
                <c:pt idx="18">
                  <c:v>3.4446614997736038</c:v>
                </c:pt>
                <c:pt idx="19">
                  <c:v>3.4245689145076827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3093632"/>
        <c:axId val="323095168"/>
      </c:lineChart>
      <c:catAx>
        <c:axId val="3230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323095168"/>
        <c:crosses val="autoZero"/>
        <c:auto val="1"/>
        <c:lblAlgn val="ctr"/>
        <c:lblOffset val="100"/>
        <c:noMultiLvlLbl val="0"/>
      </c:catAx>
      <c:valAx>
        <c:axId val="323095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3093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[2]ICRV!$B$3</c:f>
              <c:strCache>
                <c:ptCount val="1"/>
                <c:pt idx="0">
                  <c:v>ICRV</c:v>
                </c:pt>
              </c:strCache>
            </c:strRef>
          </c:tx>
          <c:cat>
            <c:numRef>
              <c:f>[2]ICRV!$A$4:$A$23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[2]ICRV!$B$4:$B$23</c:f>
              <c:numCache>
                <c:formatCode>General</c:formatCode>
                <c:ptCount val="20"/>
                <c:pt idx="0">
                  <c:v>2.867521627288014</c:v>
                </c:pt>
                <c:pt idx="1">
                  <c:v>1.811923472877182</c:v>
                </c:pt>
                <c:pt idx="2">
                  <c:v>1.1786048664412392</c:v>
                </c:pt>
                <c:pt idx="3">
                  <c:v>0.99655243744706945</c:v>
                </c:pt>
                <c:pt idx="4">
                  <c:v>3.0066247498239527</c:v>
                </c:pt>
                <c:pt idx="5">
                  <c:v>4.4115292545647398</c:v>
                </c:pt>
                <c:pt idx="6">
                  <c:v>5.8407648939574548</c:v>
                </c:pt>
                <c:pt idx="7">
                  <c:v>4.5711550919709447</c:v>
                </c:pt>
                <c:pt idx="8">
                  <c:v>6.9645723090301193</c:v>
                </c:pt>
                <c:pt idx="9">
                  <c:v>5.7261869923338411</c:v>
                </c:pt>
                <c:pt idx="10">
                  <c:v>5.0052152787614856</c:v>
                </c:pt>
                <c:pt idx="11">
                  <c:v>5.9532181321949853</c:v>
                </c:pt>
                <c:pt idx="12">
                  <c:v>7.6791364789766394</c:v>
                </c:pt>
                <c:pt idx="13">
                  <c:v>6.5440678522059725</c:v>
                </c:pt>
                <c:pt idx="14">
                  <c:v>7.6454704176156749</c:v>
                </c:pt>
                <c:pt idx="15">
                  <c:v>5.2711093990718014</c:v>
                </c:pt>
                <c:pt idx="16">
                  <c:v>6.9953218483327095</c:v>
                </c:pt>
                <c:pt idx="17">
                  <c:v>7.0927831361568581</c:v>
                </c:pt>
                <c:pt idx="18">
                  <c:v>4.8940958919076403</c:v>
                </c:pt>
                <c:pt idx="19">
                  <c:v>3.2506578181487384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4102400"/>
        <c:axId val="344103936"/>
      </c:lineChart>
      <c:catAx>
        <c:axId val="34410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344103936"/>
        <c:crosses val="autoZero"/>
        <c:auto val="1"/>
        <c:lblAlgn val="ctr"/>
        <c:lblOffset val="100"/>
        <c:noMultiLvlLbl val="0"/>
      </c:catAx>
      <c:valAx>
        <c:axId val="344103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441024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'[2]IOR - UE'!$C$4</c:f>
              <c:strCache>
                <c:ptCount val="1"/>
                <c:pt idx="0">
                  <c:v>IOR SP-União Europeia</c:v>
                </c:pt>
              </c:strCache>
            </c:strRef>
          </c:tx>
          <c:cat>
            <c:numRef>
              <c:f>'[2]IOR - UE'!$B$5:$B$24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'[2]IOR - UE'!$C$5:$C$24</c:f>
              <c:numCache>
                <c:formatCode>General</c:formatCode>
                <c:ptCount val="20"/>
                <c:pt idx="0">
                  <c:v>1.1880372621708302</c:v>
                </c:pt>
                <c:pt idx="1">
                  <c:v>0.781649453752704</c:v>
                </c:pt>
                <c:pt idx="2">
                  <c:v>1.1757555600255623</c:v>
                </c:pt>
                <c:pt idx="3">
                  <c:v>1.8971723135785483</c:v>
                </c:pt>
                <c:pt idx="4">
                  <c:v>1.1534933451244493</c:v>
                </c:pt>
                <c:pt idx="5">
                  <c:v>0.46346626680128794</c:v>
                </c:pt>
                <c:pt idx="6">
                  <c:v>0.33713188266035421</c:v>
                </c:pt>
                <c:pt idx="7">
                  <c:v>0.81023767602711338</c:v>
                </c:pt>
                <c:pt idx="8">
                  <c:v>0.71148821236118509</c:v>
                </c:pt>
                <c:pt idx="9">
                  <c:v>1.2275480943972772</c:v>
                </c:pt>
                <c:pt idx="10">
                  <c:v>1.0732702517353296</c:v>
                </c:pt>
                <c:pt idx="11">
                  <c:v>0.83272240796875296</c:v>
                </c:pt>
                <c:pt idx="12">
                  <c:v>2.7028823024616506</c:v>
                </c:pt>
                <c:pt idx="13">
                  <c:v>2.5326020076099627</c:v>
                </c:pt>
                <c:pt idx="14">
                  <c:v>1.8835640369868232</c:v>
                </c:pt>
                <c:pt idx="15">
                  <c:v>2.4166615698650791</c:v>
                </c:pt>
                <c:pt idx="16">
                  <c:v>1.6814849926352811</c:v>
                </c:pt>
                <c:pt idx="17">
                  <c:v>1.0290726530547161</c:v>
                </c:pt>
                <c:pt idx="18">
                  <c:v>0.61467512874115637</c:v>
                </c:pt>
                <c:pt idx="19">
                  <c:v>0.51901069696886115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4901504"/>
        <c:axId val="344903040"/>
      </c:lineChart>
      <c:catAx>
        <c:axId val="344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344903040"/>
        <c:crosses val="autoZero"/>
        <c:auto val="1"/>
        <c:lblAlgn val="ctr"/>
        <c:lblOffset val="100"/>
        <c:noMultiLvlLbl val="0"/>
      </c:catAx>
      <c:valAx>
        <c:axId val="34490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4901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13</xdr:col>
      <xdr:colOff>104775</xdr:colOff>
      <xdr:row>13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17</xdr:col>
      <xdr:colOff>28575</xdr:colOff>
      <xdr:row>20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16</xdr:col>
      <xdr:colOff>304800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361950</xdr:colOff>
      <xdr:row>44</xdr:row>
      <xdr:rowOff>152400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9</xdr:col>
      <xdr:colOff>400050</xdr:colOff>
      <xdr:row>43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9</xdr:col>
      <xdr:colOff>190500</xdr:colOff>
      <xdr:row>41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k%20Leite/Documents/Universidade/Doutorado/2&#186;%20semestre/Finan&#231;as%20Internacionais/Artigo/Base%20de%20dados/Dados%20trabalhados%20-%20Mens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%20quantitativos/&#205;ndices%20cal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Plan1"/>
      <sheetName val="Plan3"/>
    </sheetNames>
    <sheetDataSet>
      <sheetData sheetId="0" refreshError="1"/>
      <sheetData sheetId="1" refreshError="1"/>
      <sheetData sheetId="2">
        <row r="1">
          <cell r="B1" t="str">
            <v>Taxa de câmbio - efetiva real - IPA-OG-IT - exportações - manufaturados</v>
          </cell>
        </row>
        <row r="2">
          <cell r="A2" t="str">
            <v>1997.01</v>
          </cell>
          <cell r="B2">
            <v>145.09783401033073</v>
          </cell>
        </row>
        <row r="3">
          <cell r="A3" t="str">
            <v>1997.02</v>
          </cell>
          <cell r="B3">
            <v>144.20641523190318</v>
          </cell>
        </row>
        <row r="4">
          <cell r="A4" t="str">
            <v>1997.03</v>
          </cell>
          <cell r="B4">
            <v>144.1543283136192</v>
          </cell>
        </row>
        <row r="5">
          <cell r="A5" t="str">
            <v>1997.04</v>
          </cell>
          <cell r="B5">
            <v>143.97333996962138</v>
          </cell>
        </row>
        <row r="6">
          <cell r="A6" t="str">
            <v>1997.05</v>
          </cell>
          <cell r="B6">
            <v>145.56387762688996</v>
          </cell>
        </row>
        <row r="7">
          <cell r="A7" t="str">
            <v>1997.06</v>
          </cell>
          <cell r="B7">
            <v>145.72751871473693</v>
          </cell>
        </row>
        <row r="8">
          <cell r="A8" t="str">
            <v>1997.07</v>
          </cell>
          <cell r="B8">
            <v>144.69733915355266</v>
          </cell>
        </row>
        <row r="9">
          <cell r="A9" t="str">
            <v>1997.08</v>
          </cell>
          <cell r="B9">
            <v>144.91097069995632</v>
          </cell>
        </row>
        <row r="10">
          <cell r="A10" t="str">
            <v>1997.09</v>
          </cell>
          <cell r="B10">
            <v>146.22854412217478</v>
          </cell>
        </row>
        <row r="11">
          <cell r="A11" t="str">
            <v>1997.10</v>
          </cell>
          <cell r="B11">
            <v>147.498850787788</v>
          </cell>
        </row>
        <row r="12">
          <cell r="A12" t="str">
            <v>1997.11</v>
          </cell>
          <cell r="B12">
            <v>147.68650935253859</v>
          </cell>
        </row>
        <row r="13">
          <cell r="A13" t="str">
            <v>1997.12</v>
          </cell>
          <cell r="B13">
            <v>145.87391271663739</v>
          </cell>
        </row>
        <row r="14">
          <cell r="A14" t="str">
            <v>1998.01</v>
          </cell>
          <cell r="B14">
            <v>141.1891970809699</v>
          </cell>
        </row>
        <row r="15">
          <cell r="A15" t="str">
            <v>1998.02</v>
          </cell>
          <cell r="B15">
            <v>142.27771289486176</v>
          </cell>
        </row>
        <row r="16">
          <cell r="A16" t="str">
            <v>1998.03</v>
          </cell>
          <cell r="B16">
            <v>142.46310103600001</v>
          </cell>
        </row>
        <row r="17">
          <cell r="A17" t="str">
            <v>1998.04</v>
          </cell>
          <cell r="B17">
            <v>143.5684156867834</v>
          </cell>
        </row>
        <row r="18">
          <cell r="A18" t="str">
            <v>1998.05</v>
          </cell>
          <cell r="B18">
            <v>144.39785696340067</v>
          </cell>
        </row>
        <row r="19">
          <cell r="A19" t="str">
            <v>1998.06</v>
          </cell>
          <cell r="B19">
            <v>144.19000698544394</v>
          </cell>
        </row>
        <row r="20">
          <cell r="A20" t="str">
            <v>1998.07</v>
          </cell>
          <cell r="B20">
            <v>145.51405205924928</v>
          </cell>
        </row>
        <row r="21">
          <cell r="A21" t="str">
            <v>1998.08</v>
          </cell>
          <cell r="B21">
            <v>146.54556500786364</v>
          </cell>
        </row>
        <row r="22">
          <cell r="A22" t="str">
            <v>1998.09</v>
          </cell>
          <cell r="B22">
            <v>148.98121508722767</v>
          </cell>
        </row>
        <row r="23">
          <cell r="A23" t="str">
            <v>1998.10</v>
          </cell>
          <cell r="B23">
            <v>151.45096572377219</v>
          </cell>
        </row>
        <row r="24">
          <cell r="A24" t="str">
            <v>1998.11</v>
          </cell>
          <cell r="B24">
            <v>151.38468326199714</v>
          </cell>
        </row>
        <row r="25">
          <cell r="A25" t="str">
            <v>1998.12</v>
          </cell>
          <cell r="B25">
            <v>151.9731026441201</v>
          </cell>
        </row>
        <row r="26">
          <cell r="A26" t="str">
            <v>1999.01</v>
          </cell>
          <cell r="B26">
            <v>184.96671394878302</v>
          </cell>
        </row>
        <row r="27">
          <cell r="A27" t="str">
            <v>1999.02</v>
          </cell>
          <cell r="B27">
            <v>219.97550504637437</v>
          </cell>
        </row>
        <row r="28">
          <cell r="A28" t="str">
            <v>1999.03</v>
          </cell>
          <cell r="B28">
            <v>210.23196891640313</v>
          </cell>
        </row>
        <row r="29">
          <cell r="A29" t="str">
            <v>1999.04</v>
          </cell>
          <cell r="B29">
            <v>186.19628994022591</v>
          </cell>
        </row>
        <row r="30">
          <cell r="A30" t="str">
            <v>1999.05</v>
          </cell>
          <cell r="B30">
            <v>183.80546555344594</v>
          </cell>
        </row>
        <row r="31">
          <cell r="A31" t="str">
            <v>1999.06</v>
          </cell>
          <cell r="B31">
            <v>189.70598318431195</v>
          </cell>
        </row>
        <row r="32">
          <cell r="A32" t="str">
            <v>1999.07</v>
          </cell>
          <cell r="B32">
            <v>190.34624810909341</v>
          </cell>
        </row>
        <row r="33">
          <cell r="A33" t="str">
            <v>1999.08</v>
          </cell>
          <cell r="B33">
            <v>195.49967549019993</v>
          </cell>
        </row>
        <row r="34">
          <cell r="A34" t="str">
            <v>1999.09</v>
          </cell>
          <cell r="B34">
            <v>195.09925340981317</v>
          </cell>
        </row>
        <row r="35">
          <cell r="A35" t="str">
            <v>1999.10</v>
          </cell>
          <cell r="B35">
            <v>197.32500455541432</v>
          </cell>
        </row>
        <row r="36">
          <cell r="A36" t="str">
            <v>1999.11</v>
          </cell>
          <cell r="B36">
            <v>188.89821416085846</v>
          </cell>
        </row>
        <row r="37">
          <cell r="A37" t="str">
            <v>1999.12</v>
          </cell>
          <cell r="B37">
            <v>179.0165024379609</v>
          </cell>
        </row>
        <row r="38">
          <cell r="A38" t="str">
            <v>2000.01</v>
          </cell>
          <cell r="B38">
            <v>173.69895837408563</v>
          </cell>
        </row>
        <row r="39">
          <cell r="A39" t="str">
            <v>2000.02</v>
          </cell>
          <cell r="B39">
            <v>170.72339687399543</v>
          </cell>
        </row>
        <row r="40">
          <cell r="A40" t="str">
            <v>2000.03</v>
          </cell>
          <cell r="B40">
            <v>167.24255428361957</v>
          </cell>
        </row>
        <row r="41">
          <cell r="A41" t="str">
            <v>2000.04</v>
          </cell>
          <cell r="B41">
            <v>167.09023903216249</v>
          </cell>
        </row>
        <row r="42">
          <cell r="A42" t="str">
            <v>2000.05</v>
          </cell>
          <cell r="B42">
            <v>172.88825722306223</v>
          </cell>
        </row>
        <row r="43">
          <cell r="A43" t="str">
            <v>2000.06</v>
          </cell>
          <cell r="B43">
            <v>171.77037194705892</v>
          </cell>
        </row>
        <row r="44">
          <cell r="A44" t="str">
            <v>2000.07</v>
          </cell>
          <cell r="B44">
            <v>165.52345469915463</v>
          </cell>
        </row>
        <row r="45">
          <cell r="A45" t="str">
            <v>2000.08</v>
          </cell>
          <cell r="B45">
            <v>162.5708133925435</v>
          </cell>
        </row>
        <row r="46">
          <cell r="A46" t="str">
            <v>2000.09</v>
          </cell>
          <cell r="B46">
            <v>165.08424628083452</v>
          </cell>
        </row>
        <row r="47">
          <cell r="A47" t="str">
            <v>2000.10</v>
          </cell>
          <cell r="B47">
            <v>167.50499633933981</v>
          </cell>
        </row>
        <row r="48">
          <cell r="A48" t="str">
            <v>2000.11</v>
          </cell>
          <cell r="B48">
            <v>173.45132365688363</v>
          </cell>
        </row>
        <row r="49">
          <cell r="A49" t="str">
            <v>2000.12</v>
          </cell>
          <cell r="B49">
            <v>174.44244302731425</v>
          </cell>
        </row>
        <row r="50">
          <cell r="A50" t="str">
            <v>2001.01</v>
          </cell>
          <cell r="B50">
            <v>173.80563364023678</v>
          </cell>
        </row>
        <row r="51">
          <cell r="A51" t="str">
            <v>2001.02</v>
          </cell>
          <cell r="B51">
            <v>176.16743403637088</v>
          </cell>
        </row>
        <row r="52">
          <cell r="A52" t="str">
            <v>2001.03</v>
          </cell>
          <cell r="B52">
            <v>180.34927728881453</v>
          </cell>
        </row>
        <row r="53">
          <cell r="A53" t="str">
            <v>2001.04</v>
          </cell>
          <cell r="B53">
            <v>188.49909167728217</v>
          </cell>
        </row>
        <row r="54">
          <cell r="A54" t="str">
            <v>2001.05</v>
          </cell>
          <cell r="B54">
            <v>195.67998907878078</v>
          </cell>
        </row>
        <row r="55">
          <cell r="A55" t="str">
            <v>2001.06</v>
          </cell>
          <cell r="B55">
            <v>197.89811029817776</v>
          </cell>
        </row>
        <row r="56">
          <cell r="A56" t="str">
            <v>2001.07</v>
          </cell>
          <cell r="B56">
            <v>200.4979129158699</v>
          </cell>
        </row>
        <row r="57">
          <cell r="A57" t="str">
            <v>2001.08</v>
          </cell>
          <cell r="B57">
            <v>203.56502301337702</v>
          </cell>
        </row>
        <row r="58">
          <cell r="A58" t="str">
            <v>2001.09</v>
          </cell>
          <cell r="B58">
            <v>214.02724462675386</v>
          </cell>
        </row>
        <row r="59">
          <cell r="A59" t="str">
            <v>2001.10</v>
          </cell>
          <cell r="B59">
            <v>211.54553367664661</v>
          </cell>
        </row>
        <row r="60">
          <cell r="A60" t="str">
            <v>2001.11</v>
          </cell>
          <cell r="B60">
            <v>193.60928300547835</v>
          </cell>
        </row>
        <row r="61">
          <cell r="A61" t="str">
            <v>2001.12</v>
          </cell>
          <cell r="B61">
            <v>179.05311262691475</v>
          </cell>
        </row>
        <row r="62">
          <cell r="A62" t="str">
            <v>2002.01</v>
          </cell>
          <cell r="B62">
            <v>172.27425380689382</v>
          </cell>
        </row>
        <row r="63">
          <cell r="A63" t="str">
            <v>2002.02</v>
          </cell>
          <cell r="B63">
            <v>167.96018663606827</v>
          </cell>
        </row>
        <row r="64">
          <cell r="A64" t="str">
            <v>2002.03</v>
          </cell>
          <cell r="B64">
            <v>162.15650708406312</v>
          </cell>
        </row>
        <row r="65">
          <cell r="A65" t="str">
            <v>2002.04</v>
          </cell>
          <cell r="B65">
            <v>159.82920082264863</v>
          </cell>
        </row>
        <row r="66">
          <cell r="A66" t="str">
            <v>2002.05</v>
          </cell>
          <cell r="B66">
            <v>168.31082956098311</v>
          </cell>
        </row>
        <row r="67">
          <cell r="A67" t="str">
            <v>2002.06</v>
          </cell>
          <cell r="B67">
            <v>182.19762847069001</v>
          </cell>
        </row>
        <row r="68">
          <cell r="A68" t="str">
            <v>2002.07</v>
          </cell>
          <cell r="B68">
            <v>193.97229444035764</v>
          </cell>
        </row>
        <row r="69">
          <cell r="A69" t="str">
            <v>2002.08</v>
          </cell>
          <cell r="B69">
            <v>201.90539201210109</v>
          </cell>
        </row>
        <row r="70">
          <cell r="A70" t="str">
            <v>2002.09</v>
          </cell>
          <cell r="B70">
            <v>213.11526024421622</v>
          </cell>
        </row>
        <row r="71">
          <cell r="A71" t="str">
            <v>2002.10</v>
          </cell>
          <cell r="B71">
            <v>231.70814917488048</v>
          </cell>
        </row>
        <row r="72">
          <cell r="A72" t="str">
            <v>2002.11</v>
          </cell>
          <cell r="B72">
            <v>204.92410498494218</v>
          </cell>
        </row>
        <row r="73">
          <cell r="A73" t="str">
            <v>2002.12</v>
          </cell>
          <cell r="B73">
            <v>204.05756171421848</v>
          </cell>
        </row>
        <row r="74">
          <cell r="A74" t="str">
            <v>2003.01</v>
          </cell>
          <cell r="B74">
            <v>192.37982792362072</v>
          </cell>
        </row>
        <row r="75">
          <cell r="A75" t="str">
            <v>2003.02</v>
          </cell>
          <cell r="B75">
            <v>199.15997625167515</v>
          </cell>
        </row>
        <row r="76">
          <cell r="A76" t="str">
            <v>2003.03</v>
          </cell>
          <cell r="B76">
            <v>190.11014388129655</v>
          </cell>
        </row>
        <row r="77">
          <cell r="A77" t="str">
            <v>2003.04</v>
          </cell>
          <cell r="B77">
            <v>170.43982964455645</v>
          </cell>
        </row>
        <row r="78">
          <cell r="A78" t="str">
            <v>2003.05</v>
          </cell>
          <cell r="B78">
            <v>165.73058964299724</v>
          </cell>
        </row>
        <row r="79">
          <cell r="A79" t="str">
            <v>2003.06</v>
          </cell>
          <cell r="B79">
            <v>164.03657219330137</v>
          </cell>
        </row>
        <row r="80">
          <cell r="A80" t="str">
            <v>2003.07</v>
          </cell>
          <cell r="B80">
            <v>164.678300955569</v>
          </cell>
        </row>
        <row r="81">
          <cell r="A81" t="str">
            <v>2003.08</v>
          </cell>
          <cell r="B81">
            <v>169.6191972148371</v>
          </cell>
        </row>
        <row r="82">
          <cell r="A82" t="str">
            <v>2003.09</v>
          </cell>
          <cell r="B82">
            <v>166.96203065744868</v>
          </cell>
        </row>
        <row r="83">
          <cell r="A83" t="str">
            <v>2003.10</v>
          </cell>
          <cell r="B83">
            <v>164.87411337323499</v>
          </cell>
        </row>
        <row r="84">
          <cell r="A84" t="str">
            <v>2003.11</v>
          </cell>
          <cell r="B84">
            <v>168.46716743608403</v>
          </cell>
        </row>
        <row r="85">
          <cell r="A85" t="str">
            <v>2003.12</v>
          </cell>
          <cell r="B85">
            <v>169.59720339560852</v>
          </cell>
        </row>
        <row r="86">
          <cell r="A86" t="str">
            <v>2004.01</v>
          </cell>
          <cell r="B86">
            <v>165.33164078124639</v>
          </cell>
        </row>
        <row r="87">
          <cell r="A87" t="str">
            <v>2004.02</v>
          </cell>
          <cell r="B87">
            <v>167.20630485620498</v>
          </cell>
        </row>
        <row r="88">
          <cell r="A88" t="str">
            <v>2004.03</v>
          </cell>
          <cell r="B88">
            <v>165.24674548041321</v>
          </cell>
        </row>
        <row r="89">
          <cell r="A89" t="str">
            <v>2004.04</v>
          </cell>
          <cell r="B89">
            <v>163.53740898739463</v>
          </cell>
        </row>
        <row r="90">
          <cell r="A90" t="str">
            <v>2004.05</v>
          </cell>
          <cell r="B90">
            <v>173.04157263534861</v>
          </cell>
        </row>
        <row r="91">
          <cell r="A91" t="str">
            <v>2004.06</v>
          </cell>
          <cell r="B91">
            <v>171.45566514731112</v>
          </cell>
        </row>
        <row r="92">
          <cell r="A92" t="str">
            <v>2004.07</v>
          </cell>
          <cell r="B92">
            <v>163.69513128297078</v>
          </cell>
        </row>
        <row r="93">
          <cell r="A93" t="str">
            <v>2004.08</v>
          </cell>
          <cell r="B93">
            <v>159.18920600355327</v>
          </cell>
        </row>
        <row r="94">
          <cell r="A94" t="str">
            <v>2004.09</v>
          </cell>
          <cell r="B94">
            <v>153.27232071945397</v>
          </cell>
        </row>
        <row r="95">
          <cell r="A95" t="str">
            <v>2004.10</v>
          </cell>
          <cell r="B95">
            <v>151.00372959261782</v>
          </cell>
        </row>
        <row r="96">
          <cell r="A96" t="str">
            <v>2004.11</v>
          </cell>
          <cell r="B96">
            <v>147.73393146069191</v>
          </cell>
        </row>
        <row r="97">
          <cell r="A97" t="str">
            <v>2004.12</v>
          </cell>
          <cell r="B97">
            <v>144.18496862834519</v>
          </cell>
        </row>
        <row r="98">
          <cell r="A98" t="str">
            <v>2005.01</v>
          </cell>
          <cell r="B98">
            <v>141.87876707997279</v>
          </cell>
        </row>
        <row r="99">
          <cell r="A99" t="str">
            <v>2005.02</v>
          </cell>
          <cell r="B99">
            <v>137.97143807583356</v>
          </cell>
        </row>
        <row r="100">
          <cell r="A100" t="str">
            <v>2005.03</v>
          </cell>
          <cell r="B100">
            <v>144.36079222060806</v>
          </cell>
        </row>
        <row r="101">
          <cell r="A101" t="str">
            <v>2005.04</v>
          </cell>
          <cell r="B101">
            <v>137.59674212193457</v>
          </cell>
        </row>
        <row r="102">
          <cell r="A102" t="str">
            <v>2005.05</v>
          </cell>
          <cell r="B102">
            <v>130.33886737801095</v>
          </cell>
        </row>
        <row r="103">
          <cell r="A103" t="str">
            <v>2005.06</v>
          </cell>
          <cell r="B103">
            <v>129.1870093845547</v>
          </cell>
        </row>
        <row r="104">
          <cell r="A104" t="str">
            <v>2005.07</v>
          </cell>
          <cell r="B104">
            <v>128.93074715252786</v>
          </cell>
        </row>
        <row r="105">
          <cell r="A105" t="str">
            <v>2005.08</v>
          </cell>
          <cell r="B105">
            <v>130.62286197844145</v>
          </cell>
        </row>
        <row r="106">
          <cell r="A106" t="str">
            <v>2005.09</v>
          </cell>
          <cell r="B106">
            <v>127.7836232626056</v>
          </cell>
        </row>
        <row r="107">
          <cell r="A107" t="str">
            <v>2005.10</v>
          </cell>
          <cell r="B107">
            <v>125.62944662708533</v>
          </cell>
        </row>
        <row r="108">
          <cell r="A108" t="str">
            <v>2005.11</v>
          </cell>
          <cell r="B108">
            <v>122.14097017725898</v>
          </cell>
        </row>
        <row r="109">
          <cell r="A109" t="str">
            <v>2005.12</v>
          </cell>
          <cell r="B109">
            <v>126.6510339731793</v>
          </cell>
        </row>
        <row r="110">
          <cell r="A110" t="str">
            <v>2006.01</v>
          </cell>
          <cell r="B110">
            <v>126.46885468787445</v>
          </cell>
        </row>
        <row r="111">
          <cell r="A111" t="str">
            <v>2006.02</v>
          </cell>
          <cell r="B111">
            <v>119.65213383158782</v>
          </cell>
        </row>
        <row r="112">
          <cell r="A112" t="str">
            <v>2006.03</v>
          </cell>
          <cell r="B112">
            <v>119.45295529938349</v>
          </cell>
        </row>
        <row r="113">
          <cell r="A113" t="str">
            <v>2006.04</v>
          </cell>
          <cell r="B113">
            <v>120.10290479736537</v>
          </cell>
        </row>
        <row r="114">
          <cell r="A114" t="str">
            <v>2006.05</v>
          </cell>
          <cell r="B114">
            <v>124.06107812049648</v>
          </cell>
        </row>
        <row r="115">
          <cell r="A115" t="str">
            <v>2006.06</v>
          </cell>
          <cell r="B115">
            <v>126.41301445664557</v>
          </cell>
        </row>
        <row r="116">
          <cell r="A116" t="str">
            <v>2006.07</v>
          </cell>
          <cell r="B116">
            <v>124.58400662727249</v>
          </cell>
        </row>
        <row r="117">
          <cell r="A117" t="str">
            <v>2006.08</v>
          </cell>
          <cell r="B117">
            <v>123.58700279973844</v>
          </cell>
        </row>
        <row r="118">
          <cell r="A118" t="str">
            <v>2006.09</v>
          </cell>
          <cell r="B118">
            <v>122.95415923086857</v>
          </cell>
        </row>
        <row r="119">
          <cell r="A119" t="str">
            <v>2006.10</v>
          </cell>
          <cell r="B119">
            <v>121.31980596010709</v>
          </cell>
        </row>
        <row r="120">
          <cell r="A120" t="str">
            <v>2006.11</v>
          </cell>
          <cell r="B120">
            <v>123.48073778365105</v>
          </cell>
        </row>
        <row r="121">
          <cell r="A121" t="str">
            <v>2006.12</v>
          </cell>
          <cell r="B121">
            <v>123.23491929491939</v>
          </cell>
        </row>
        <row r="122">
          <cell r="A122" t="str">
            <v>2007.01</v>
          </cell>
          <cell r="B122">
            <v>121.59511721272413</v>
          </cell>
        </row>
        <row r="123">
          <cell r="A123" t="str">
            <v>2007.02</v>
          </cell>
          <cell r="B123">
            <v>120.26233415050558</v>
          </cell>
        </row>
        <row r="124">
          <cell r="A124" t="str">
            <v>2007.03</v>
          </cell>
          <cell r="B124">
            <v>120.84430384289804</v>
          </cell>
        </row>
        <row r="125">
          <cell r="A125" t="str">
            <v>2007.04</v>
          </cell>
          <cell r="B125">
            <v>118.84863018183529</v>
          </cell>
        </row>
        <row r="126">
          <cell r="A126" t="str">
            <v>2007.05</v>
          </cell>
          <cell r="B126">
            <v>116.80897226263419</v>
          </cell>
        </row>
        <row r="127">
          <cell r="A127" t="str">
            <v>2007.06</v>
          </cell>
          <cell r="B127">
            <v>114.86835345031811</v>
          </cell>
        </row>
        <row r="128">
          <cell r="A128" t="str">
            <v>2007.07</v>
          </cell>
          <cell r="B128">
            <v>113.28205521586764</v>
          </cell>
        </row>
        <row r="129">
          <cell r="A129" t="str">
            <v>2007.08</v>
          </cell>
          <cell r="B129">
            <v>117.05569478593331</v>
          </cell>
        </row>
        <row r="130">
          <cell r="A130" t="str">
            <v>2007.09</v>
          </cell>
          <cell r="B130">
            <v>114.43314858143636</v>
          </cell>
        </row>
        <row r="131">
          <cell r="A131" t="str">
            <v>2007.10</v>
          </cell>
          <cell r="B131">
            <v>110.02493161176704</v>
          </cell>
        </row>
        <row r="132">
          <cell r="A132" t="str">
            <v>2007.11</v>
          </cell>
          <cell r="B132">
            <v>109.65571763549953</v>
          </cell>
        </row>
        <row r="133">
          <cell r="A133" t="str">
            <v>2007.12</v>
          </cell>
          <cell r="B133">
            <v>109.41027127466118</v>
          </cell>
        </row>
        <row r="134">
          <cell r="A134" t="str">
            <v>2008.01</v>
          </cell>
          <cell r="B134">
            <v>109.18898059719146</v>
          </cell>
        </row>
        <row r="135">
          <cell r="A135" t="str">
            <v>2008.02</v>
          </cell>
          <cell r="B135">
            <v>107.46857510341417</v>
          </cell>
        </row>
        <row r="136">
          <cell r="A136" t="str">
            <v>2008.03</v>
          </cell>
          <cell r="B136">
            <v>108.64148348332523</v>
          </cell>
        </row>
        <row r="137">
          <cell r="A137" t="str">
            <v>2008.04</v>
          </cell>
          <cell r="B137">
            <v>107.07627835825997</v>
          </cell>
        </row>
        <row r="138">
          <cell r="A138" t="str">
            <v>2008.05</v>
          </cell>
          <cell r="B138">
            <v>105.06987146720581</v>
          </cell>
        </row>
        <row r="139">
          <cell r="A139" t="str">
            <v>2008.06</v>
          </cell>
          <cell r="B139">
            <v>103.1923757082736</v>
          </cell>
        </row>
        <row r="140">
          <cell r="A140" t="str">
            <v>2008.07</v>
          </cell>
          <cell r="B140">
            <v>101.321671021562</v>
          </cell>
        </row>
        <row r="141">
          <cell r="A141" t="str">
            <v>2008.08</v>
          </cell>
          <cell r="B141">
            <v>99.312935725453784</v>
          </cell>
        </row>
        <row r="142">
          <cell r="A142" t="str">
            <v>2008.09</v>
          </cell>
          <cell r="B142">
            <v>107.45395852498609</v>
          </cell>
        </row>
        <row r="143">
          <cell r="A143" t="str">
            <v>2008.10</v>
          </cell>
          <cell r="B143">
            <v>118.29442553986071</v>
          </cell>
        </row>
        <row r="144">
          <cell r="A144" t="str">
            <v>2008.11</v>
          </cell>
          <cell r="B144">
            <v>118.37372349042438</v>
          </cell>
        </row>
        <row r="145">
          <cell r="A145" t="str">
            <v>2008.12</v>
          </cell>
          <cell r="B145">
            <v>124.89137005175115</v>
          </cell>
        </row>
        <row r="146">
          <cell r="A146" t="str">
            <v>2009.01</v>
          </cell>
          <cell r="B146">
            <v>119.05225076520605</v>
          </cell>
        </row>
        <row r="147">
          <cell r="A147" t="str">
            <v>2009.02</v>
          </cell>
          <cell r="B147">
            <v>117.89787904505795</v>
          </cell>
        </row>
        <row r="148">
          <cell r="A148" t="str">
            <v>2009.03</v>
          </cell>
          <cell r="B148">
            <v>119.40904888297132</v>
          </cell>
        </row>
        <row r="149">
          <cell r="A149" t="str">
            <v>2009.04</v>
          </cell>
          <cell r="B149">
            <v>116.00747269882343</v>
          </cell>
        </row>
        <row r="150">
          <cell r="A150" t="str">
            <v>2009.05</v>
          </cell>
          <cell r="B150">
            <v>111.34106247800628</v>
          </cell>
        </row>
        <row r="151">
          <cell r="A151" t="str">
            <v>2009.06</v>
          </cell>
          <cell r="B151">
            <v>108.11697901836905</v>
          </cell>
        </row>
        <row r="152">
          <cell r="A152" t="str">
            <v>2009.07</v>
          </cell>
          <cell r="B152">
            <v>107.07374218714692</v>
          </cell>
        </row>
        <row r="153">
          <cell r="A153" t="str">
            <v>2009.08</v>
          </cell>
          <cell r="B153">
            <v>103.61090887247188</v>
          </cell>
        </row>
        <row r="154">
          <cell r="A154" t="str">
            <v>2009.09</v>
          </cell>
          <cell r="B154">
            <v>102.25695971628845</v>
          </cell>
        </row>
        <row r="155">
          <cell r="A155" t="str">
            <v>2009.10</v>
          </cell>
          <cell r="B155">
            <v>98.862471046746293</v>
          </cell>
        </row>
        <row r="156">
          <cell r="A156" t="str">
            <v>2009.11</v>
          </cell>
          <cell r="B156">
            <v>99.799423595588706</v>
          </cell>
        </row>
        <row r="157">
          <cell r="A157" t="str">
            <v>2009.12</v>
          </cell>
          <cell r="B157">
            <v>101.38410358948479</v>
          </cell>
        </row>
        <row r="158">
          <cell r="A158" t="str">
            <v>2010.01</v>
          </cell>
          <cell r="B158">
            <v>102.17175901103808</v>
          </cell>
        </row>
        <row r="159">
          <cell r="A159" t="str">
            <v>2010.02</v>
          </cell>
          <cell r="B159">
            <v>103.01232257330126</v>
          </cell>
        </row>
        <row r="160">
          <cell r="A160" t="str">
            <v>2010.03</v>
          </cell>
          <cell r="B160">
            <v>101.18509786864485</v>
          </cell>
        </row>
        <row r="161">
          <cell r="A161" t="str">
            <v>2010.04</v>
          </cell>
          <cell r="B161">
            <v>99.874950835615678</v>
          </cell>
        </row>
        <row r="162">
          <cell r="A162" t="str">
            <v>2010.05</v>
          </cell>
          <cell r="B162">
            <v>100.72212188164617</v>
          </cell>
        </row>
        <row r="163">
          <cell r="A163" t="str">
            <v>2010.06</v>
          </cell>
          <cell r="B163">
            <v>100.10088665399554</v>
          </cell>
        </row>
        <row r="164">
          <cell r="A164" t="str">
            <v>2010.07</v>
          </cell>
          <cell r="B164">
            <v>100.14922572537334</v>
          </cell>
        </row>
        <row r="165">
          <cell r="A165" t="str">
            <v>2010.08</v>
          </cell>
          <cell r="B165">
            <v>99.647375700658813</v>
          </cell>
        </row>
        <row r="166">
          <cell r="A166" t="str">
            <v>2010.09</v>
          </cell>
          <cell r="B166">
            <v>99.031259057070372</v>
          </cell>
        </row>
        <row r="167">
          <cell r="A167" t="str">
            <v>2010.10</v>
          </cell>
          <cell r="B167">
            <v>98.082543675009035</v>
          </cell>
        </row>
        <row r="168">
          <cell r="A168" t="str">
            <v>2010.11</v>
          </cell>
          <cell r="B168">
            <v>97.986808429290875</v>
          </cell>
        </row>
        <row r="169">
          <cell r="A169" t="str">
            <v>2010.12</v>
          </cell>
          <cell r="B169">
            <v>98.035648588355855</v>
          </cell>
        </row>
        <row r="170">
          <cell r="A170" t="str">
            <v>2011.01</v>
          </cell>
          <cell r="B170">
            <v>98.581245082808309</v>
          </cell>
        </row>
        <row r="171">
          <cell r="A171" t="str">
            <v>2011.02</v>
          </cell>
          <cell r="B171">
            <v>98.839839222752033</v>
          </cell>
        </row>
        <row r="172">
          <cell r="A172" t="str">
            <v>2011.03</v>
          </cell>
          <cell r="B172">
            <v>99.656788397267178</v>
          </cell>
        </row>
        <row r="173">
          <cell r="A173" t="str">
            <v>2011.04</v>
          </cell>
          <cell r="B173">
            <v>97.06985498969064</v>
          </cell>
        </row>
        <row r="174">
          <cell r="A174" t="str">
            <v>2011.05</v>
          </cell>
          <cell r="B174">
            <v>98.505078239960014</v>
          </cell>
        </row>
        <row r="175">
          <cell r="A175" t="str">
            <v>2011.06</v>
          </cell>
          <cell r="B175">
            <v>97.350373258147485</v>
          </cell>
        </row>
        <row r="176">
          <cell r="A176" t="str">
            <v>2011.07</v>
          </cell>
          <cell r="B176">
            <v>96.442408192691829</v>
          </cell>
        </row>
        <row r="177">
          <cell r="A177" t="str">
            <v>2011.08</v>
          </cell>
          <cell r="B177">
            <v>97.796705240179307</v>
          </cell>
        </row>
        <row r="178">
          <cell r="A178" t="str">
            <v>2011.09</v>
          </cell>
          <cell r="B178">
            <v>103.6462827020908</v>
          </cell>
        </row>
        <row r="179">
          <cell r="A179" t="str">
            <v>2011.10</v>
          </cell>
          <cell r="B179">
            <v>104.68556773715068</v>
          </cell>
        </row>
        <row r="180">
          <cell r="A180" t="str">
            <v>2011.11</v>
          </cell>
          <cell r="B180">
            <v>104.38999863878711</v>
          </cell>
        </row>
        <row r="181">
          <cell r="A181" t="str">
            <v>2011.12</v>
          </cell>
          <cell r="B181">
            <v>105.76478160130398</v>
          </cell>
        </row>
        <row r="182">
          <cell r="A182" t="str">
            <v>2012.01</v>
          </cell>
          <cell r="B182">
            <v>103.58998520123555</v>
          </cell>
        </row>
        <row r="183">
          <cell r="A183" t="str">
            <v>2012.02</v>
          </cell>
          <cell r="B183">
            <v>102.18735032094102</v>
          </cell>
        </row>
        <row r="184">
          <cell r="A184" t="str">
            <v>2012.03</v>
          </cell>
          <cell r="B184">
            <v>105.99857108605022</v>
          </cell>
        </row>
        <row r="185">
          <cell r="A185" t="str">
            <v>2012.04</v>
          </cell>
          <cell r="B185">
            <v>108.81932057111432</v>
          </cell>
        </row>
        <row r="186">
          <cell r="A186" t="str">
            <v>2012.05</v>
          </cell>
          <cell r="B186">
            <v>113.06947756727494</v>
          </cell>
        </row>
        <row r="187">
          <cell r="A187" t="str">
            <v>2012.06</v>
          </cell>
          <cell r="B187">
            <v>114.84935348427661</v>
          </cell>
        </row>
        <row r="188">
          <cell r="A188" t="str">
            <v>2012.07</v>
          </cell>
          <cell r="B188">
            <v>112.85711091060311</v>
          </cell>
        </row>
        <row r="189">
          <cell r="A189" t="str">
            <v>2012.08</v>
          </cell>
          <cell r="B189">
            <v>113.44940748838877</v>
          </cell>
        </row>
        <row r="190">
          <cell r="A190" t="str">
            <v>2012.09</v>
          </cell>
          <cell r="B190">
            <v>112.18029638013816</v>
          </cell>
        </row>
        <row r="191">
          <cell r="A191" t="str">
            <v>2012.10</v>
          </cell>
          <cell r="B191">
            <v>112.45700586386032</v>
          </cell>
        </row>
        <row r="192">
          <cell r="A192" t="str">
            <v>2012.11</v>
          </cell>
          <cell r="B192">
            <v>115.01542819557523</v>
          </cell>
        </row>
        <row r="193">
          <cell r="A193" t="str">
            <v>2012.12</v>
          </cell>
          <cell r="B193">
            <v>115.72106138927106</v>
          </cell>
        </row>
        <row r="194">
          <cell r="A194" t="str">
            <v>2013.01</v>
          </cell>
          <cell r="B194">
            <v>113.05340609643086</v>
          </cell>
        </row>
        <row r="195">
          <cell r="A195" t="str">
            <v>2013.02</v>
          </cell>
          <cell r="B195">
            <v>109.29323781932003</v>
          </cell>
        </row>
        <row r="196">
          <cell r="A196" t="str">
            <v>2013.03</v>
          </cell>
          <cell r="B196">
            <v>108.72203634799556</v>
          </cell>
        </row>
        <row r="197">
          <cell r="A197" t="str">
            <v>2013.04</v>
          </cell>
          <cell r="B197">
            <v>109.65111470108707</v>
          </cell>
        </row>
        <row r="198">
          <cell r="A198" t="str">
            <v>2013.05</v>
          </cell>
          <cell r="B198">
            <v>110.76459124144198</v>
          </cell>
        </row>
        <row r="199">
          <cell r="A199" t="str">
            <v>2013.06</v>
          </cell>
          <cell r="B199">
            <v>116.91604286517983</v>
          </cell>
        </row>
        <row r="200">
          <cell r="A200" t="str">
            <v>2013.07</v>
          </cell>
          <cell r="B200">
            <v>120.26786853254572</v>
          </cell>
        </row>
        <row r="201">
          <cell r="A201" t="str">
            <v>2013.08</v>
          </cell>
          <cell r="B201">
            <v>123.61199720297809</v>
          </cell>
        </row>
        <row r="202">
          <cell r="A202" t="str">
            <v>2013.09</v>
          </cell>
          <cell r="B202">
            <v>118.11507717485495</v>
          </cell>
        </row>
        <row r="203">
          <cell r="A203" t="str">
            <v>2013.10</v>
          </cell>
          <cell r="B203">
            <v>113.49973428417255</v>
          </cell>
        </row>
        <row r="204">
          <cell r="A204" t="str">
            <v>2013.11</v>
          </cell>
          <cell r="B204">
            <v>117.68146989483117</v>
          </cell>
        </row>
        <row r="205">
          <cell r="A205" t="str">
            <v>2013.12</v>
          </cell>
          <cell r="B205">
            <v>118.31252686444036</v>
          </cell>
        </row>
        <row r="206">
          <cell r="A206" t="str">
            <v>2014.01</v>
          </cell>
          <cell r="B206">
            <v>117.18744547488917</v>
          </cell>
        </row>
        <row r="207">
          <cell r="A207" t="str">
            <v>2014.02</v>
          </cell>
          <cell r="B207">
            <v>115.74107180475237</v>
          </cell>
        </row>
        <row r="208">
          <cell r="A208" t="str">
            <v>2014.03</v>
          </cell>
          <cell r="B208">
            <v>112.44013861460429</v>
          </cell>
        </row>
        <row r="209">
          <cell r="A209" t="str">
            <v>2014.04</v>
          </cell>
          <cell r="B209">
            <v>108.46122028955385</v>
          </cell>
        </row>
        <row r="210">
          <cell r="A210" t="str">
            <v>2014.05</v>
          </cell>
          <cell r="B210">
            <v>108.28344955104893</v>
          </cell>
        </row>
        <row r="211">
          <cell r="A211" t="str">
            <v>2014.06</v>
          </cell>
          <cell r="B211">
            <v>109.5485462867652</v>
          </cell>
        </row>
        <row r="212">
          <cell r="A212" t="str">
            <v>2014.07</v>
          </cell>
          <cell r="B212">
            <v>107.48157632051888</v>
          </cell>
        </row>
        <row r="213">
          <cell r="A213" t="str">
            <v>2014.08</v>
          </cell>
          <cell r="B213">
            <v>109.33677171530142</v>
          </cell>
        </row>
        <row r="214">
          <cell r="A214" t="str">
            <v>2014.09</v>
          </cell>
          <cell r="B214">
            <v>110.5383635140476</v>
          </cell>
        </row>
        <row r="215">
          <cell r="A215" t="str">
            <v>2014.10</v>
          </cell>
          <cell r="B215">
            <v>114.30063686486089</v>
          </cell>
        </row>
        <row r="216">
          <cell r="A216" t="str">
            <v>2014.11</v>
          </cell>
          <cell r="B216">
            <v>116.44492521662302</v>
          </cell>
        </row>
        <row r="217">
          <cell r="A217" t="str">
            <v>2014.12</v>
          </cell>
          <cell r="B217">
            <v>117.01975516913205</v>
          </cell>
        </row>
        <row r="218">
          <cell r="A218" t="str">
            <v>2015.01</v>
          </cell>
          <cell r="B218">
            <v>112.64176585989006</v>
          </cell>
        </row>
        <row r="219">
          <cell r="A219" t="str">
            <v>2015.02</v>
          </cell>
          <cell r="B219">
            <v>119.50506203512153</v>
          </cell>
        </row>
        <row r="220">
          <cell r="A220" t="str">
            <v>2015.03</v>
          </cell>
          <cell r="B220">
            <v>130.81826974263154</v>
          </cell>
        </row>
        <row r="221">
          <cell r="A221" t="str">
            <v>2015.04</v>
          </cell>
          <cell r="B221">
            <v>125.99621229293744</v>
          </cell>
        </row>
        <row r="222">
          <cell r="A222" t="str">
            <v>2015.05</v>
          </cell>
          <cell r="B222">
            <v>126.58566509999636</v>
          </cell>
        </row>
        <row r="223">
          <cell r="A223" t="str">
            <v>2015.06</v>
          </cell>
          <cell r="B223">
            <v>128.16370549277065</v>
          </cell>
        </row>
        <row r="224">
          <cell r="A224" t="str">
            <v>2015.07</v>
          </cell>
          <cell r="B224">
            <v>130.71837449507382</v>
          </cell>
        </row>
        <row r="225">
          <cell r="A225" t="str">
            <v>2015.08</v>
          </cell>
          <cell r="B225">
            <v>140.02853116130257</v>
          </cell>
        </row>
        <row r="226">
          <cell r="A226" t="str">
            <v>2015.09</v>
          </cell>
          <cell r="B226">
            <v>152.13971907601007</v>
          </cell>
        </row>
        <row r="227">
          <cell r="A227" t="str">
            <v>2015.10</v>
          </cell>
          <cell r="B227">
            <v>147.0130212546533</v>
          </cell>
        </row>
        <row r="228">
          <cell r="A228" t="str">
            <v>2015.11</v>
          </cell>
          <cell r="B228">
            <v>139.25055270876527</v>
          </cell>
        </row>
        <row r="229">
          <cell r="A229" t="str">
            <v>2015.12</v>
          </cell>
          <cell r="B229">
            <v>135.90206304754307</v>
          </cell>
        </row>
        <row r="230">
          <cell r="A230" t="str">
            <v>2016.01</v>
          </cell>
          <cell r="B230">
            <v>133.91324737824991</v>
          </cell>
        </row>
        <row r="231">
          <cell r="A231" t="str">
            <v>2016.02</v>
          </cell>
          <cell r="B231">
            <v>128.25193975444631</v>
          </cell>
        </row>
        <row r="232">
          <cell r="A232" t="str">
            <v>2016.03</v>
          </cell>
          <cell r="B232">
            <v>122.24951839072469</v>
          </cell>
        </row>
        <row r="233">
          <cell r="A233" t="str">
            <v>2016.04</v>
          </cell>
          <cell r="B233">
            <v>120.18150814023731</v>
          </cell>
        </row>
        <row r="234">
          <cell r="A234" t="str">
            <v>2016.05</v>
          </cell>
          <cell r="B234">
            <v>119.49903277330469</v>
          </cell>
        </row>
        <row r="235">
          <cell r="A235" t="str">
            <v>2016.06</v>
          </cell>
          <cell r="B235">
            <v>114.66841892020926</v>
          </cell>
        </row>
        <row r="236">
          <cell r="A236" t="str">
            <v>2016.07</v>
          </cell>
          <cell r="B236">
            <v>109.21502516163066</v>
          </cell>
        </row>
        <row r="237">
          <cell r="A237" t="str">
            <v>2016.08</v>
          </cell>
          <cell r="B237">
            <v>107.3533743711473</v>
          </cell>
        </row>
        <row r="238">
          <cell r="A238" t="str">
            <v>2016.09</v>
          </cell>
          <cell r="B238">
            <v>108.63775894198227</v>
          </cell>
        </row>
        <row r="239">
          <cell r="A239" t="str">
            <v>2016.10</v>
          </cell>
          <cell r="B239">
            <v>105.97272623774001</v>
          </cell>
        </row>
        <row r="240">
          <cell r="A240" t="str">
            <v>2016.11</v>
          </cell>
          <cell r="B240">
            <v>109.99717856848865</v>
          </cell>
        </row>
        <row r="241">
          <cell r="A241" t="str">
            <v>2016.12</v>
          </cell>
          <cell r="B241">
            <v>109.40319729049128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RE"/>
      <sheetName val="ICRV"/>
      <sheetName val="Participação relativa"/>
      <sheetName val="IOR - UE"/>
    </sheetNames>
    <sheetDataSet>
      <sheetData sheetId="0">
        <row r="3">
          <cell r="B3" t="str">
            <v>IVRE</v>
          </cell>
        </row>
        <row r="4">
          <cell r="A4">
            <v>1997</v>
          </cell>
          <cell r="B4">
            <v>2.5168245397744444</v>
          </cell>
        </row>
        <row r="5">
          <cell r="A5">
            <v>1998</v>
          </cell>
          <cell r="B5">
            <v>3.2708790901601645</v>
          </cell>
        </row>
        <row r="6">
          <cell r="A6">
            <v>1999</v>
          </cell>
          <cell r="B6">
            <v>2.6818894411830851</v>
          </cell>
        </row>
        <row r="7">
          <cell r="A7">
            <v>2000</v>
          </cell>
          <cell r="B7">
            <v>1.8023729111743176</v>
          </cell>
        </row>
        <row r="8">
          <cell r="A8">
            <v>2001</v>
          </cell>
          <cell r="B8">
            <v>2.2375299744586217</v>
          </cell>
        </row>
        <row r="9">
          <cell r="A9">
            <v>2002</v>
          </cell>
          <cell r="B9">
            <v>2.5822983586064878</v>
          </cell>
        </row>
        <row r="10">
          <cell r="A10">
            <v>2003</v>
          </cell>
          <cell r="B10">
            <v>4.475012188162915</v>
          </cell>
        </row>
        <row r="11">
          <cell r="A11">
            <v>2004</v>
          </cell>
          <cell r="B11">
            <v>4.8926118562201397</v>
          </cell>
        </row>
        <row r="12">
          <cell r="A12">
            <v>2005</v>
          </cell>
          <cell r="B12">
            <v>5.3894521234520845</v>
          </cell>
        </row>
        <row r="13">
          <cell r="A13">
            <v>2006</v>
          </cell>
          <cell r="B13">
            <v>4.1646951141845809</v>
          </cell>
        </row>
        <row r="14">
          <cell r="A14">
            <v>2007</v>
          </cell>
          <cell r="B14">
            <v>3.7082049958321512</v>
          </cell>
        </row>
        <row r="15">
          <cell r="A15">
            <v>2008</v>
          </cell>
          <cell r="B15">
            <v>6.1331352481534775</v>
          </cell>
        </row>
        <row r="16">
          <cell r="A16">
            <v>2009</v>
          </cell>
          <cell r="B16">
            <v>7.0075838712457692</v>
          </cell>
        </row>
        <row r="17">
          <cell r="A17">
            <v>2010</v>
          </cell>
          <cell r="B17">
            <v>5.5374020613858077</v>
          </cell>
        </row>
        <row r="18">
          <cell r="A18">
            <v>2011</v>
          </cell>
          <cell r="B18">
            <v>6.7163404985437838</v>
          </cell>
        </row>
        <row r="19">
          <cell r="A19">
            <v>2012</v>
          </cell>
          <cell r="B19">
            <v>4.3485112997345583</v>
          </cell>
        </row>
        <row r="20">
          <cell r="A20">
            <v>2013</v>
          </cell>
          <cell r="B20">
            <v>5.3065656934681904</v>
          </cell>
        </row>
        <row r="21">
          <cell r="A21">
            <v>2014</v>
          </cell>
          <cell r="B21">
            <v>5.8831199909312488</v>
          </cell>
        </row>
        <row r="22">
          <cell r="A22">
            <v>2015</v>
          </cell>
          <cell r="B22">
            <v>3.4446614997736038</v>
          </cell>
        </row>
        <row r="23">
          <cell r="A23">
            <v>2016</v>
          </cell>
          <cell r="B23">
            <v>3.4245689145076827</v>
          </cell>
        </row>
      </sheetData>
      <sheetData sheetId="1">
        <row r="3">
          <cell r="B3" t="str">
            <v>ICRV</v>
          </cell>
        </row>
        <row r="4">
          <cell r="A4">
            <v>1997</v>
          </cell>
          <cell r="B4">
            <v>2.867521627288014</v>
          </cell>
        </row>
        <row r="5">
          <cell r="A5">
            <v>1998</v>
          </cell>
          <cell r="B5">
            <v>1.811923472877182</v>
          </cell>
        </row>
        <row r="6">
          <cell r="A6">
            <v>1999</v>
          </cell>
          <cell r="B6">
            <v>1.1786048664412392</v>
          </cell>
        </row>
        <row r="7">
          <cell r="A7">
            <v>2000</v>
          </cell>
          <cell r="B7">
            <v>0.99655243744706945</v>
          </cell>
        </row>
        <row r="8">
          <cell r="A8">
            <v>2001</v>
          </cell>
          <cell r="B8">
            <v>3.0066247498239527</v>
          </cell>
        </row>
        <row r="9">
          <cell r="A9">
            <v>2002</v>
          </cell>
          <cell r="B9">
            <v>4.4115292545647398</v>
          </cell>
        </row>
        <row r="10">
          <cell r="A10">
            <v>2003</v>
          </cell>
          <cell r="B10">
            <v>5.8407648939574548</v>
          </cell>
        </row>
        <row r="11">
          <cell r="A11">
            <v>2004</v>
          </cell>
          <cell r="B11">
            <v>4.5711550919709447</v>
          </cell>
        </row>
        <row r="12">
          <cell r="A12">
            <v>2005</v>
          </cell>
          <cell r="B12">
            <v>6.9645723090301193</v>
          </cell>
        </row>
        <row r="13">
          <cell r="A13">
            <v>2006</v>
          </cell>
          <cell r="B13">
            <v>5.7261869923338411</v>
          </cell>
        </row>
        <row r="14">
          <cell r="A14">
            <v>2007</v>
          </cell>
          <cell r="B14">
            <v>5.0052152787614856</v>
          </cell>
        </row>
        <row r="15">
          <cell r="A15">
            <v>2008</v>
          </cell>
          <cell r="B15">
            <v>5.9532181321949853</v>
          </cell>
        </row>
        <row r="16">
          <cell r="A16">
            <v>2009</v>
          </cell>
          <cell r="B16">
            <v>7.6791364789766394</v>
          </cell>
        </row>
        <row r="17">
          <cell r="A17">
            <v>2010</v>
          </cell>
          <cell r="B17">
            <v>6.5440678522059725</v>
          </cell>
        </row>
        <row r="18">
          <cell r="A18">
            <v>2011</v>
          </cell>
          <cell r="B18">
            <v>7.6454704176156749</v>
          </cell>
        </row>
        <row r="19">
          <cell r="A19">
            <v>2012</v>
          </cell>
          <cell r="B19">
            <v>5.2711093990718014</v>
          </cell>
        </row>
        <row r="20">
          <cell r="A20">
            <v>2013</v>
          </cell>
          <cell r="B20">
            <v>6.9953218483327095</v>
          </cell>
        </row>
        <row r="21">
          <cell r="A21">
            <v>2014</v>
          </cell>
          <cell r="B21">
            <v>7.0927831361568581</v>
          </cell>
        </row>
        <row r="22">
          <cell r="A22">
            <v>2015</v>
          </cell>
          <cell r="B22">
            <v>4.8940958919076403</v>
          </cell>
        </row>
        <row r="23">
          <cell r="A23">
            <v>2016</v>
          </cell>
          <cell r="B23">
            <v>3.2506578181487384</v>
          </cell>
        </row>
      </sheetData>
      <sheetData sheetId="2">
        <row r="4">
          <cell r="C4" t="str">
            <v>Participação %</v>
          </cell>
        </row>
        <row r="5">
          <cell r="B5">
            <v>1997</v>
          </cell>
          <cell r="C5">
            <v>3.2439329227621481</v>
          </cell>
        </row>
        <row r="6">
          <cell r="B6">
            <v>1998</v>
          </cell>
          <cell r="C6">
            <v>5.9838873068957916</v>
          </cell>
        </row>
        <row r="7">
          <cell r="B7">
            <v>1999</v>
          </cell>
          <cell r="C7">
            <v>9.0056480021154801</v>
          </cell>
        </row>
        <row r="8">
          <cell r="B8">
            <v>2000</v>
          </cell>
          <cell r="C8">
            <v>13.082789211362661</v>
          </cell>
        </row>
        <row r="9">
          <cell r="B9">
            <v>2001</v>
          </cell>
          <cell r="C9">
            <v>13.370029871685546</v>
          </cell>
        </row>
        <row r="10">
          <cell r="B10">
            <v>2002</v>
          </cell>
          <cell r="C10">
            <v>11.520106163744273</v>
          </cell>
        </row>
        <row r="11">
          <cell r="B11">
            <v>2003</v>
          </cell>
          <cell r="C11">
            <v>8.3077264971441629</v>
          </cell>
        </row>
        <row r="12">
          <cell r="B12">
            <v>2004</v>
          </cell>
          <cell r="C12">
            <v>10.360161829017544</v>
          </cell>
        </row>
        <row r="13">
          <cell r="B13">
            <v>2005</v>
          </cell>
          <cell r="C13">
            <v>8.2651205342102259</v>
          </cell>
        </row>
        <row r="14">
          <cell r="B14">
            <v>2006</v>
          </cell>
          <cell r="C14">
            <v>6.844694674865039</v>
          </cell>
        </row>
        <row r="15">
          <cell r="B15">
            <v>2007</v>
          </cell>
          <cell r="C15">
            <v>8.7329029185184339</v>
          </cell>
        </row>
        <row r="16">
          <cell r="B16">
            <v>2008</v>
          </cell>
          <cell r="C16">
            <v>9.4737673084816816</v>
          </cell>
        </row>
        <row r="17">
          <cell r="B17">
            <v>2009</v>
          </cell>
          <cell r="C17">
            <v>9.1097178057424308</v>
          </cell>
        </row>
        <row r="18">
          <cell r="B18">
            <v>2010</v>
          </cell>
          <cell r="C18">
            <v>7.5553512530705786</v>
          </cell>
        </row>
        <row r="19">
          <cell r="B19">
            <v>2011</v>
          </cell>
          <cell r="C19">
            <v>6.5497047215868349</v>
          </cell>
        </row>
        <row r="20">
          <cell r="B20">
            <v>2012</v>
          </cell>
          <cell r="C20">
            <v>7.6869478671699065</v>
          </cell>
        </row>
        <row r="21">
          <cell r="B21">
            <v>2013</v>
          </cell>
          <cell r="C21">
            <v>6.7209399313427589</v>
          </cell>
        </row>
        <row r="22">
          <cell r="B22">
            <v>2014</v>
          </cell>
          <cell r="C22">
            <v>6.619083073552809</v>
          </cell>
        </row>
        <row r="23">
          <cell r="B23">
            <v>2015</v>
          </cell>
          <cell r="C23">
            <v>8.0769907470201261</v>
          </cell>
        </row>
        <row r="24">
          <cell r="B24">
            <v>2016</v>
          </cell>
          <cell r="C24">
            <v>8.6623954446670517</v>
          </cell>
        </row>
        <row r="28">
          <cell r="C28" t="str">
            <v>Participação %</v>
          </cell>
        </row>
        <row r="29">
          <cell r="B29">
            <v>1997</v>
          </cell>
          <cell r="C29">
            <v>0.87539934050117374</v>
          </cell>
        </row>
        <row r="30">
          <cell r="B30">
            <v>1998</v>
          </cell>
          <cell r="C30">
            <v>1.6367815339470113</v>
          </cell>
        </row>
        <row r="31">
          <cell r="B31">
            <v>1999</v>
          </cell>
          <cell r="C31">
            <v>1.3703050592927324</v>
          </cell>
        </row>
        <row r="32">
          <cell r="B32">
            <v>2000</v>
          </cell>
          <cell r="C32">
            <v>1.0910642223305114</v>
          </cell>
        </row>
        <row r="33">
          <cell r="B33">
            <v>2001</v>
          </cell>
          <cell r="C33">
            <v>9.4511222395027461E-2</v>
          </cell>
        </row>
        <row r="34">
          <cell r="B34">
            <v>2002</v>
          </cell>
          <cell r="C34">
            <v>6.877095369426596E-2</v>
          </cell>
        </row>
        <row r="35">
          <cell r="B35">
            <v>2003</v>
          </cell>
          <cell r="C35">
            <v>6.2245767568516824E-2</v>
          </cell>
        </row>
        <row r="36">
          <cell r="B36">
            <v>2004</v>
          </cell>
          <cell r="C36">
            <v>0.17806212241075545</v>
          </cell>
        </row>
        <row r="37">
          <cell r="B37">
            <v>2005</v>
          </cell>
          <cell r="C37">
            <v>5.5155043333398018E-2</v>
          </cell>
        </row>
        <row r="38">
          <cell r="B38">
            <v>2006</v>
          </cell>
          <cell r="C38">
            <v>7.4209833597202804E-2</v>
          </cell>
        </row>
        <row r="39">
          <cell r="B39">
            <v>2007</v>
          </cell>
          <cell r="C39">
            <v>0.19240308701672118</v>
          </cell>
        </row>
        <row r="40">
          <cell r="B40">
            <v>2008</v>
          </cell>
          <cell r="C40">
            <v>0.81301035019271017</v>
          </cell>
        </row>
        <row r="41">
          <cell r="B41">
            <v>2009</v>
          </cell>
          <cell r="C41">
            <v>0.4926625914893073</v>
          </cell>
        </row>
        <row r="42">
          <cell r="B42">
            <v>2010</v>
          </cell>
          <cell r="C42">
            <v>0.28616865406940978</v>
          </cell>
        </row>
        <row r="43">
          <cell r="B43">
            <v>2011</v>
          </cell>
          <cell r="C43">
            <v>0.25363336071682746</v>
          </cell>
        </row>
        <row r="44">
          <cell r="B44">
            <v>2012</v>
          </cell>
          <cell r="C44">
            <v>0.32497304979924202</v>
          </cell>
        </row>
        <row r="45">
          <cell r="B45">
            <v>2013</v>
          </cell>
          <cell r="C45">
            <v>0.17033048596996705</v>
          </cell>
        </row>
        <row r="46">
          <cell r="B46">
            <v>2014</v>
          </cell>
          <cell r="C46">
            <v>0.22381961770002617</v>
          </cell>
        </row>
        <row r="47">
          <cell r="B47">
            <v>2015</v>
          </cell>
          <cell r="C47">
            <v>0.20940848076512653</v>
          </cell>
        </row>
        <row r="48">
          <cell r="B48">
            <v>2016</v>
          </cell>
          <cell r="C48">
            <v>0.28295539478418252</v>
          </cell>
        </row>
      </sheetData>
      <sheetData sheetId="3">
        <row r="4">
          <cell r="C4" t="str">
            <v>IOR SP-União Europeia</v>
          </cell>
        </row>
        <row r="5">
          <cell r="B5">
            <v>1997</v>
          </cell>
          <cell r="C5">
            <v>1.1880372621708302</v>
          </cell>
        </row>
        <row r="6">
          <cell r="B6">
            <v>1998</v>
          </cell>
          <cell r="C6">
            <v>0.781649453752704</v>
          </cell>
        </row>
        <row r="7">
          <cell r="B7">
            <v>1999</v>
          </cell>
          <cell r="C7">
            <v>1.1757555600255623</v>
          </cell>
        </row>
        <row r="8">
          <cell r="B8">
            <v>2000</v>
          </cell>
          <cell r="C8">
            <v>1.8971723135785483</v>
          </cell>
        </row>
        <row r="9">
          <cell r="B9">
            <v>2001</v>
          </cell>
          <cell r="C9">
            <v>1.1534933451244493</v>
          </cell>
        </row>
        <row r="10">
          <cell r="B10">
            <v>2002</v>
          </cell>
          <cell r="C10">
            <v>0.46346626680128794</v>
          </cell>
        </row>
        <row r="11">
          <cell r="B11">
            <v>2003</v>
          </cell>
          <cell r="C11">
            <v>0.33713188266035421</v>
          </cell>
        </row>
        <row r="12">
          <cell r="B12">
            <v>2004</v>
          </cell>
          <cell r="C12">
            <v>0.81023767602711338</v>
          </cell>
        </row>
        <row r="13">
          <cell r="B13">
            <v>2005</v>
          </cell>
          <cell r="C13">
            <v>0.71148821236118509</v>
          </cell>
        </row>
        <row r="14">
          <cell r="B14">
            <v>2006</v>
          </cell>
          <cell r="C14">
            <v>1.2275480943972772</v>
          </cell>
        </row>
        <row r="15">
          <cell r="B15">
            <v>2007</v>
          </cell>
          <cell r="C15">
            <v>1.0732702517353296</v>
          </cell>
        </row>
        <row r="16">
          <cell r="B16">
            <v>2008</v>
          </cell>
          <cell r="C16">
            <v>0.83272240796875296</v>
          </cell>
        </row>
        <row r="17">
          <cell r="B17">
            <v>2009</v>
          </cell>
          <cell r="C17">
            <v>2.7028823024616506</v>
          </cell>
        </row>
        <row r="18">
          <cell r="B18">
            <v>2010</v>
          </cell>
          <cell r="C18">
            <v>2.5326020076099627</v>
          </cell>
        </row>
        <row r="19">
          <cell r="B19">
            <v>2011</v>
          </cell>
          <cell r="C19">
            <v>1.8835640369868232</v>
          </cell>
        </row>
        <row r="20">
          <cell r="B20">
            <v>2012</v>
          </cell>
          <cell r="C20">
            <v>2.4166615698650791</v>
          </cell>
        </row>
        <row r="21">
          <cell r="B21">
            <v>2013</v>
          </cell>
          <cell r="C21">
            <v>1.6814849926352811</v>
          </cell>
        </row>
        <row r="22">
          <cell r="B22">
            <v>2014</v>
          </cell>
          <cell r="C22">
            <v>1.0290726530547161</v>
          </cell>
        </row>
        <row r="23">
          <cell r="B23">
            <v>2015</v>
          </cell>
          <cell r="C23">
            <v>0.61467512874115637</v>
          </cell>
        </row>
        <row r="24">
          <cell r="B24">
            <v>2016</v>
          </cell>
          <cell r="C24">
            <v>0.51901069696886115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1"/>
  <sheetViews>
    <sheetView workbookViewId="0">
      <selection activeCell="B2" sqref="B2"/>
    </sheetView>
  </sheetViews>
  <sheetFormatPr defaultRowHeight="15" x14ac:dyDescent="0.25"/>
  <cols>
    <col min="1" max="1" width="11.7109375" customWidth="1"/>
    <col min="2" max="2" width="16.42578125" customWidth="1"/>
  </cols>
  <sheetData>
    <row r="1" spans="1:2" ht="75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145.09783401033073</v>
      </c>
    </row>
    <row r="3" spans="1:2" x14ac:dyDescent="0.25">
      <c r="A3" s="3" t="s">
        <v>3</v>
      </c>
      <c r="B3" s="4">
        <v>144.20641523190318</v>
      </c>
    </row>
    <row r="4" spans="1:2" x14ac:dyDescent="0.25">
      <c r="A4" s="3" t="s">
        <v>4</v>
      </c>
      <c r="B4" s="4">
        <v>144.1543283136192</v>
      </c>
    </row>
    <row r="5" spans="1:2" x14ac:dyDescent="0.25">
      <c r="A5" s="3" t="s">
        <v>5</v>
      </c>
      <c r="B5" s="4">
        <v>143.97333996962138</v>
      </c>
    </row>
    <row r="6" spans="1:2" x14ac:dyDescent="0.25">
      <c r="A6" s="3" t="s">
        <v>6</v>
      </c>
      <c r="B6" s="4">
        <v>145.56387762688996</v>
      </c>
    </row>
    <row r="7" spans="1:2" x14ac:dyDescent="0.25">
      <c r="A7" s="3" t="s">
        <v>7</v>
      </c>
      <c r="B7" s="4">
        <v>145.72751871473693</v>
      </c>
    </row>
    <row r="8" spans="1:2" x14ac:dyDescent="0.25">
      <c r="A8" s="3" t="s">
        <v>8</v>
      </c>
      <c r="B8" s="4">
        <v>144.69733915355266</v>
      </c>
    </row>
    <row r="9" spans="1:2" x14ac:dyDescent="0.25">
      <c r="A9" s="3" t="s">
        <v>9</v>
      </c>
      <c r="B9" s="4">
        <v>144.91097069995632</v>
      </c>
    </row>
    <row r="10" spans="1:2" x14ac:dyDescent="0.25">
      <c r="A10" s="3" t="s">
        <v>10</v>
      </c>
      <c r="B10" s="4">
        <v>146.22854412217478</v>
      </c>
    </row>
    <row r="11" spans="1:2" x14ac:dyDescent="0.25">
      <c r="A11" s="3" t="s">
        <v>11</v>
      </c>
      <c r="B11" s="4">
        <v>147.498850787788</v>
      </c>
    </row>
    <row r="12" spans="1:2" x14ac:dyDescent="0.25">
      <c r="A12" s="3" t="s">
        <v>12</v>
      </c>
      <c r="B12" s="4">
        <v>147.68650935253859</v>
      </c>
    </row>
    <row r="13" spans="1:2" x14ac:dyDescent="0.25">
      <c r="A13" s="3" t="s">
        <v>13</v>
      </c>
      <c r="B13" s="4">
        <v>145.87391271663739</v>
      </c>
    </row>
    <row r="14" spans="1:2" x14ac:dyDescent="0.25">
      <c r="A14" s="3" t="s">
        <v>14</v>
      </c>
      <c r="B14" s="4">
        <v>141.1891970809699</v>
      </c>
    </row>
    <row r="15" spans="1:2" x14ac:dyDescent="0.25">
      <c r="A15" s="3" t="s">
        <v>15</v>
      </c>
      <c r="B15" s="4">
        <v>142.27771289486176</v>
      </c>
    </row>
    <row r="16" spans="1:2" x14ac:dyDescent="0.25">
      <c r="A16" s="3" t="s">
        <v>16</v>
      </c>
      <c r="B16" s="4">
        <v>142.46310103600001</v>
      </c>
    </row>
    <row r="17" spans="1:2" x14ac:dyDescent="0.25">
      <c r="A17" s="3" t="s">
        <v>17</v>
      </c>
      <c r="B17" s="4">
        <v>143.5684156867834</v>
      </c>
    </row>
    <row r="18" spans="1:2" x14ac:dyDescent="0.25">
      <c r="A18" s="3" t="s">
        <v>18</v>
      </c>
      <c r="B18" s="4">
        <v>144.39785696340067</v>
      </c>
    </row>
    <row r="19" spans="1:2" x14ac:dyDescent="0.25">
      <c r="A19" s="3" t="s">
        <v>19</v>
      </c>
      <c r="B19" s="4">
        <v>144.19000698544394</v>
      </c>
    </row>
    <row r="20" spans="1:2" x14ac:dyDescent="0.25">
      <c r="A20" s="3" t="s">
        <v>20</v>
      </c>
      <c r="B20" s="4">
        <v>145.51405205924928</v>
      </c>
    </row>
    <row r="21" spans="1:2" x14ac:dyDescent="0.25">
      <c r="A21" s="3" t="s">
        <v>21</v>
      </c>
      <c r="B21" s="4">
        <v>146.54556500786364</v>
      </c>
    </row>
    <row r="22" spans="1:2" x14ac:dyDescent="0.25">
      <c r="A22" s="3" t="s">
        <v>22</v>
      </c>
      <c r="B22" s="4">
        <v>148.98121508722767</v>
      </c>
    </row>
    <row r="23" spans="1:2" x14ac:dyDescent="0.25">
      <c r="A23" s="3" t="s">
        <v>23</v>
      </c>
      <c r="B23" s="4">
        <v>151.45096572377219</v>
      </c>
    </row>
    <row r="24" spans="1:2" x14ac:dyDescent="0.25">
      <c r="A24" s="3" t="s">
        <v>24</v>
      </c>
      <c r="B24" s="4">
        <v>151.38468326199714</v>
      </c>
    </row>
    <row r="25" spans="1:2" x14ac:dyDescent="0.25">
      <c r="A25" s="3" t="s">
        <v>25</v>
      </c>
      <c r="B25" s="4">
        <v>151.9731026441201</v>
      </c>
    </row>
    <row r="26" spans="1:2" x14ac:dyDescent="0.25">
      <c r="A26" s="3" t="s">
        <v>26</v>
      </c>
      <c r="B26" s="4">
        <v>184.96671394878302</v>
      </c>
    </row>
    <row r="27" spans="1:2" x14ac:dyDescent="0.25">
      <c r="A27" s="3" t="s">
        <v>27</v>
      </c>
      <c r="B27" s="4">
        <v>219.97550504637437</v>
      </c>
    </row>
    <row r="28" spans="1:2" x14ac:dyDescent="0.25">
      <c r="A28" s="3" t="s">
        <v>28</v>
      </c>
      <c r="B28" s="4">
        <v>210.23196891640313</v>
      </c>
    </row>
    <row r="29" spans="1:2" x14ac:dyDescent="0.25">
      <c r="A29" s="3" t="s">
        <v>29</v>
      </c>
      <c r="B29" s="4">
        <v>186.19628994022591</v>
      </c>
    </row>
    <row r="30" spans="1:2" x14ac:dyDescent="0.25">
      <c r="A30" s="3" t="s">
        <v>30</v>
      </c>
      <c r="B30" s="4">
        <v>183.80546555344594</v>
      </c>
    </row>
    <row r="31" spans="1:2" x14ac:dyDescent="0.25">
      <c r="A31" s="3" t="s">
        <v>31</v>
      </c>
      <c r="B31" s="4">
        <v>189.70598318431195</v>
      </c>
    </row>
    <row r="32" spans="1:2" x14ac:dyDescent="0.25">
      <c r="A32" s="3" t="s">
        <v>32</v>
      </c>
      <c r="B32" s="4">
        <v>190.34624810909341</v>
      </c>
    </row>
    <row r="33" spans="1:2" x14ac:dyDescent="0.25">
      <c r="A33" s="3" t="s">
        <v>33</v>
      </c>
      <c r="B33" s="4">
        <v>195.49967549019993</v>
      </c>
    </row>
    <row r="34" spans="1:2" x14ac:dyDescent="0.25">
      <c r="A34" s="3" t="s">
        <v>34</v>
      </c>
      <c r="B34" s="4">
        <v>195.09925340981317</v>
      </c>
    </row>
    <row r="35" spans="1:2" x14ac:dyDescent="0.25">
      <c r="A35" s="3" t="s">
        <v>35</v>
      </c>
      <c r="B35" s="4">
        <v>197.32500455541432</v>
      </c>
    </row>
    <row r="36" spans="1:2" x14ac:dyDescent="0.25">
      <c r="A36" s="3" t="s">
        <v>36</v>
      </c>
      <c r="B36" s="4">
        <v>188.89821416085846</v>
      </c>
    </row>
    <row r="37" spans="1:2" x14ac:dyDescent="0.25">
      <c r="A37" s="3" t="s">
        <v>37</v>
      </c>
      <c r="B37" s="4">
        <v>179.0165024379609</v>
      </c>
    </row>
    <row r="38" spans="1:2" x14ac:dyDescent="0.25">
      <c r="A38" s="3" t="s">
        <v>38</v>
      </c>
      <c r="B38" s="4">
        <v>173.69895837408563</v>
      </c>
    </row>
    <row r="39" spans="1:2" x14ac:dyDescent="0.25">
      <c r="A39" s="3" t="s">
        <v>39</v>
      </c>
      <c r="B39" s="4">
        <v>170.72339687399543</v>
      </c>
    </row>
    <row r="40" spans="1:2" x14ac:dyDescent="0.25">
      <c r="A40" s="3" t="s">
        <v>40</v>
      </c>
      <c r="B40" s="4">
        <v>167.24255428361957</v>
      </c>
    </row>
    <row r="41" spans="1:2" x14ac:dyDescent="0.25">
      <c r="A41" s="3" t="s">
        <v>41</v>
      </c>
      <c r="B41" s="4">
        <v>167.09023903216249</v>
      </c>
    </row>
    <row r="42" spans="1:2" x14ac:dyDescent="0.25">
      <c r="A42" s="3" t="s">
        <v>42</v>
      </c>
      <c r="B42" s="4">
        <v>172.88825722306223</v>
      </c>
    </row>
    <row r="43" spans="1:2" x14ac:dyDescent="0.25">
      <c r="A43" s="3" t="s">
        <v>43</v>
      </c>
      <c r="B43" s="4">
        <v>171.77037194705892</v>
      </c>
    </row>
    <row r="44" spans="1:2" x14ac:dyDescent="0.25">
      <c r="A44" s="3" t="s">
        <v>44</v>
      </c>
      <c r="B44" s="4">
        <v>165.52345469915463</v>
      </c>
    </row>
    <row r="45" spans="1:2" x14ac:dyDescent="0.25">
      <c r="A45" s="3" t="s">
        <v>45</v>
      </c>
      <c r="B45" s="4">
        <v>162.5708133925435</v>
      </c>
    </row>
    <row r="46" spans="1:2" x14ac:dyDescent="0.25">
      <c r="A46" s="3" t="s">
        <v>46</v>
      </c>
      <c r="B46" s="4">
        <v>165.08424628083452</v>
      </c>
    </row>
    <row r="47" spans="1:2" x14ac:dyDescent="0.25">
      <c r="A47" s="3" t="s">
        <v>47</v>
      </c>
      <c r="B47" s="4">
        <v>167.50499633933981</v>
      </c>
    </row>
    <row r="48" spans="1:2" x14ac:dyDescent="0.25">
      <c r="A48" s="3" t="s">
        <v>48</v>
      </c>
      <c r="B48" s="4">
        <v>173.45132365688363</v>
      </c>
    </row>
    <row r="49" spans="1:2" x14ac:dyDescent="0.25">
      <c r="A49" s="3" t="s">
        <v>49</v>
      </c>
      <c r="B49" s="4">
        <v>174.44244302731425</v>
      </c>
    </row>
    <row r="50" spans="1:2" x14ac:dyDescent="0.25">
      <c r="A50" s="3" t="s">
        <v>50</v>
      </c>
      <c r="B50" s="4">
        <v>173.80563364023678</v>
      </c>
    </row>
    <row r="51" spans="1:2" x14ac:dyDescent="0.25">
      <c r="A51" s="3" t="s">
        <v>51</v>
      </c>
      <c r="B51" s="4">
        <v>176.16743403637088</v>
      </c>
    </row>
    <row r="52" spans="1:2" x14ac:dyDescent="0.25">
      <c r="A52" s="3" t="s">
        <v>52</v>
      </c>
      <c r="B52" s="4">
        <v>180.34927728881453</v>
      </c>
    </row>
    <row r="53" spans="1:2" x14ac:dyDescent="0.25">
      <c r="A53" s="3" t="s">
        <v>53</v>
      </c>
      <c r="B53" s="4">
        <v>188.49909167728217</v>
      </c>
    </row>
    <row r="54" spans="1:2" x14ac:dyDescent="0.25">
      <c r="A54" s="3" t="s">
        <v>54</v>
      </c>
      <c r="B54" s="4">
        <v>195.67998907878078</v>
      </c>
    </row>
    <row r="55" spans="1:2" x14ac:dyDescent="0.25">
      <c r="A55" s="3" t="s">
        <v>55</v>
      </c>
      <c r="B55" s="4">
        <v>197.89811029817776</v>
      </c>
    </row>
    <row r="56" spans="1:2" x14ac:dyDescent="0.25">
      <c r="A56" s="3" t="s">
        <v>56</v>
      </c>
      <c r="B56" s="4">
        <v>200.4979129158699</v>
      </c>
    </row>
    <row r="57" spans="1:2" x14ac:dyDescent="0.25">
      <c r="A57" s="3" t="s">
        <v>57</v>
      </c>
      <c r="B57" s="4">
        <v>203.56502301337702</v>
      </c>
    </row>
    <row r="58" spans="1:2" x14ac:dyDescent="0.25">
      <c r="A58" s="3" t="s">
        <v>58</v>
      </c>
      <c r="B58" s="4">
        <v>214.02724462675386</v>
      </c>
    </row>
    <row r="59" spans="1:2" x14ac:dyDescent="0.25">
      <c r="A59" s="3" t="s">
        <v>59</v>
      </c>
      <c r="B59" s="4">
        <v>211.54553367664661</v>
      </c>
    </row>
    <row r="60" spans="1:2" x14ac:dyDescent="0.25">
      <c r="A60" s="3" t="s">
        <v>60</v>
      </c>
      <c r="B60" s="4">
        <v>193.60928300547835</v>
      </c>
    </row>
    <row r="61" spans="1:2" x14ac:dyDescent="0.25">
      <c r="A61" s="3" t="s">
        <v>61</v>
      </c>
      <c r="B61" s="4">
        <v>179.05311262691475</v>
      </c>
    </row>
    <row r="62" spans="1:2" x14ac:dyDescent="0.25">
      <c r="A62" s="3" t="s">
        <v>62</v>
      </c>
      <c r="B62" s="4">
        <v>172.27425380689382</v>
      </c>
    </row>
    <row r="63" spans="1:2" x14ac:dyDescent="0.25">
      <c r="A63" s="3" t="s">
        <v>63</v>
      </c>
      <c r="B63" s="4">
        <v>167.96018663606827</v>
      </c>
    </row>
    <row r="64" spans="1:2" x14ac:dyDescent="0.25">
      <c r="A64" s="3" t="s">
        <v>64</v>
      </c>
      <c r="B64" s="4">
        <v>162.15650708406312</v>
      </c>
    </row>
    <row r="65" spans="1:2" x14ac:dyDescent="0.25">
      <c r="A65" s="3" t="s">
        <v>65</v>
      </c>
      <c r="B65" s="4">
        <v>159.82920082264863</v>
      </c>
    </row>
    <row r="66" spans="1:2" x14ac:dyDescent="0.25">
      <c r="A66" s="3" t="s">
        <v>66</v>
      </c>
      <c r="B66" s="4">
        <v>168.31082956098311</v>
      </c>
    </row>
    <row r="67" spans="1:2" x14ac:dyDescent="0.25">
      <c r="A67" s="3" t="s">
        <v>67</v>
      </c>
      <c r="B67" s="4">
        <v>182.19762847069001</v>
      </c>
    </row>
    <row r="68" spans="1:2" x14ac:dyDescent="0.25">
      <c r="A68" s="3" t="s">
        <v>68</v>
      </c>
      <c r="B68" s="4">
        <v>193.97229444035764</v>
      </c>
    </row>
    <row r="69" spans="1:2" x14ac:dyDescent="0.25">
      <c r="A69" s="3" t="s">
        <v>69</v>
      </c>
      <c r="B69" s="4">
        <v>201.90539201210109</v>
      </c>
    </row>
    <row r="70" spans="1:2" x14ac:dyDescent="0.25">
      <c r="A70" s="3" t="s">
        <v>70</v>
      </c>
      <c r="B70" s="4">
        <v>213.11526024421622</v>
      </c>
    </row>
    <row r="71" spans="1:2" x14ac:dyDescent="0.25">
      <c r="A71" s="3" t="s">
        <v>71</v>
      </c>
      <c r="B71" s="4">
        <v>231.70814917488048</v>
      </c>
    </row>
    <row r="72" spans="1:2" x14ac:dyDescent="0.25">
      <c r="A72" s="3" t="s">
        <v>72</v>
      </c>
      <c r="B72" s="4">
        <v>204.92410498494218</v>
      </c>
    </row>
    <row r="73" spans="1:2" x14ac:dyDescent="0.25">
      <c r="A73" s="3" t="s">
        <v>73</v>
      </c>
      <c r="B73" s="4">
        <v>204.05756171421848</v>
      </c>
    </row>
    <row r="74" spans="1:2" x14ac:dyDescent="0.25">
      <c r="A74" s="3" t="s">
        <v>74</v>
      </c>
      <c r="B74" s="4">
        <v>192.37982792362072</v>
      </c>
    </row>
    <row r="75" spans="1:2" x14ac:dyDescent="0.25">
      <c r="A75" s="3" t="s">
        <v>75</v>
      </c>
      <c r="B75" s="4">
        <v>199.15997625167515</v>
      </c>
    </row>
    <row r="76" spans="1:2" x14ac:dyDescent="0.25">
      <c r="A76" s="3" t="s">
        <v>76</v>
      </c>
      <c r="B76" s="4">
        <v>190.11014388129655</v>
      </c>
    </row>
    <row r="77" spans="1:2" x14ac:dyDescent="0.25">
      <c r="A77" s="3" t="s">
        <v>77</v>
      </c>
      <c r="B77" s="4">
        <v>170.43982964455645</v>
      </c>
    </row>
    <row r="78" spans="1:2" x14ac:dyDescent="0.25">
      <c r="A78" s="3" t="s">
        <v>78</v>
      </c>
      <c r="B78" s="4">
        <v>165.73058964299724</v>
      </c>
    </row>
    <row r="79" spans="1:2" x14ac:dyDescent="0.25">
      <c r="A79" s="3" t="s">
        <v>79</v>
      </c>
      <c r="B79" s="4">
        <v>164.03657219330137</v>
      </c>
    </row>
    <row r="80" spans="1:2" x14ac:dyDescent="0.25">
      <c r="A80" s="3" t="s">
        <v>80</v>
      </c>
      <c r="B80" s="4">
        <v>164.678300955569</v>
      </c>
    </row>
    <row r="81" spans="1:2" x14ac:dyDescent="0.25">
      <c r="A81" s="3" t="s">
        <v>81</v>
      </c>
      <c r="B81" s="4">
        <v>169.6191972148371</v>
      </c>
    </row>
    <row r="82" spans="1:2" x14ac:dyDescent="0.25">
      <c r="A82" s="3" t="s">
        <v>82</v>
      </c>
      <c r="B82" s="4">
        <v>166.96203065744868</v>
      </c>
    </row>
    <row r="83" spans="1:2" x14ac:dyDescent="0.25">
      <c r="A83" s="3" t="s">
        <v>83</v>
      </c>
      <c r="B83" s="4">
        <v>164.87411337323499</v>
      </c>
    </row>
    <row r="84" spans="1:2" x14ac:dyDescent="0.25">
      <c r="A84" s="3" t="s">
        <v>84</v>
      </c>
      <c r="B84" s="4">
        <v>168.46716743608403</v>
      </c>
    </row>
    <row r="85" spans="1:2" x14ac:dyDescent="0.25">
      <c r="A85" s="3" t="s">
        <v>85</v>
      </c>
      <c r="B85" s="4">
        <v>169.59720339560852</v>
      </c>
    </row>
    <row r="86" spans="1:2" x14ac:dyDescent="0.25">
      <c r="A86" s="3" t="s">
        <v>86</v>
      </c>
      <c r="B86" s="4">
        <v>165.33164078124639</v>
      </c>
    </row>
    <row r="87" spans="1:2" x14ac:dyDescent="0.25">
      <c r="A87" s="3" t="s">
        <v>87</v>
      </c>
      <c r="B87" s="4">
        <v>167.20630485620498</v>
      </c>
    </row>
    <row r="88" spans="1:2" x14ac:dyDescent="0.25">
      <c r="A88" s="3" t="s">
        <v>88</v>
      </c>
      <c r="B88" s="4">
        <v>165.24674548041321</v>
      </c>
    </row>
    <row r="89" spans="1:2" x14ac:dyDescent="0.25">
      <c r="A89" s="3" t="s">
        <v>89</v>
      </c>
      <c r="B89" s="4">
        <v>163.53740898739463</v>
      </c>
    </row>
    <row r="90" spans="1:2" x14ac:dyDescent="0.25">
      <c r="A90" s="3" t="s">
        <v>90</v>
      </c>
      <c r="B90" s="4">
        <v>173.04157263534861</v>
      </c>
    </row>
    <row r="91" spans="1:2" x14ac:dyDescent="0.25">
      <c r="A91" s="3" t="s">
        <v>91</v>
      </c>
      <c r="B91" s="4">
        <v>171.45566514731112</v>
      </c>
    </row>
    <row r="92" spans="1:2" x14ac:dyDescent="0.25">
      <c r="A92" s="3" t="s">
        <v>92</v>
      </c>
      <c r="B92" s="4">
        <v>163.69513128297078</v>
      </c>
    </row>
    <row r="93" spans="1:2" x14ac:dyDescent="0.25">
      <c r="A93" s="3" t="s">
        <v>93</v>
      </c>
      <c r="B93" s="4">
        <v>159.18920600355327</v>
      </c>
    </row>
    <row r="94" spans="1:2" x14ac:dyDescent="0.25">
      <c r="A94" s="3" t="s">
        <v>94</v>
      </c>
      <c r="B94" s="4">
        <v>153.27232071945397</v>
      </c>
    </row>
    <row r="95" spans="1:2" x14ac:dyDescent="0.25">
      <c r="A95" s="3" t="s">
        <v>95</v>
      </c>
      <c r="B95" s="4">
        <v>151.00372959261782</v>
      </c>
    </row>
    <row r="96" spans="1:2" x14ac:dyDescent="0.25">
      <c r="A96" s="3" t="s">
        <v>96</v>
      </c>
      <c r="B96" s="4">
        <v>147.73393146069191</v>
      </c>
    </row>
    <row r="97" spans="1:2" x14ac:dyDescent="0.25">
      <c r="A97" s="3" t="s">
        <v>97</v>
      </c>
      <c r="B97" s="4">
        <v>144.18496862834519</v>
      </c>
    </row>
    <row r="98" spans="1:2" x14ac:dyDescent="0.25">
      <c r="A98" s="3" t="s">
        <v>98</v>
      </c>
      <c r="B98" s="4">
        <v>141.87876707997279</v>
      </c>
    </row>
    <row r="99" spans="1:2" x14ac:dyDescent="0.25">
      <c r="A99" s="3" t="s">
        <v>99</v>
      </c>
      <c r="B99" s="4">
        <v>137.97143807583356</v>
      </c>
    </row>
    <row r="100" spans="1:2" x14ac:dyDescent="0.25">
      <c r="A100" s="3" t="s">
        <v>100</v>
      </c>
      <c r="B100" s="4">
        <v>144.36079222060806</v>
      </c>
    </row>
    <row r="101" spans="1:2" x14ac:dyDescent="0.25">
      <c r="A101" s="3" t="s">
        <v>101</v>
      </c>
      <c r="B101" s="4">
        <v>137.59674212193457</v>
      </c>
    </row>
    <row r="102" spans="1:2" x14ac:dyDescent="0.25">
      <c r="A102" s="3" t="s">
        <v>102</v>
      </c>
      <c r="B102" s="4">
        <v>130.33886737801095</v>
      </c>
    </row>
    <row r="103" spans="1:2" x14ac:dyDescent="0.25">
      <c r="A103" s="3" t="s">
        <v>103</v>
      </c>
      <c r="B103" s="4">
        <v>129.1870093845547</v>
      </c>
    </row>
    <row r="104" spans="1:2" x14ac:dyDescent="0.25">
      <c r="A104" s="3" t="s">
        <v>104</v>
      </c>
      <c r="B104" s="4">
        <v>128.93074715252786</v>
      </c>
    </row>
    <row r="105" spans="1:2" x14ac:dyDescent="0.25">
      <c r="A105" s="3" t="s">
        <v>105</v>
      </c>
      <c r="B105" s="4">
        <v>130.62286197844145</v>
      </c>
    </row>
    <row r="106" spans="1:2" x14ac:dyDescent="0.25">
      <c r="A106" s="3" t="s">
        <v>106</v>
      </c>
      <c r="B106" s="4">
        <v>127.7836232626056</v>
      </c>
    </row>
    <row r="107" spans="1:2" x14ac:dyDescent="0.25">
      <c r="A107" s="3" t="s">
        <v>107</v>
      </c>
      <c r="B107" s="4">
        <v>125.62944662708533</v>
      </c>
    </row>
    <row r="108" spans="1:2" x14ac:dyDescent="0.25">
      <c r="A108" s="3" t="s">
        <v>108</v>
      </c>
      <c r="B108" s="4">
        <v>122.14097017725898</v>
      </c>
    </row>
    <row r="109" spans="1:2" x14ac:dyDescent="0.25">
      <c r="A109" s="3" t="s">
        <v>109</v>
      </c>
      <c r="B109" s="4">
        <v>126.6510339731793</v>
      </c>
    </row>
    <row r="110" spans="1:2" x14ac:dyDescent="0.25">
      <c r="A110" s="3" t="s">
        <v>110</v>
      </c>
      <c r="B110" s="4">
        <v>126.46885468787445</v>
      </c>
    </row>
    <row r="111" spans="1:2" x14ac:dyDescent="0.25">
      <c r="A111" s="3" t="s">
        <v>111</v>
      </c>
      <c r="B111" s="4">
        <v>119.65213383158782</v>
      </c>
    </row>
    <row r="112" spans="1:2" x14ac:dyDescent="0.25">
      <c r="A112" s="3" t="s">
        <v>112</v>
      </c>
      <c r="B112" s="4">
        <v>119.45295529938349</v>
      </c>
    </row>
    <row r="113" spans="1:2" x14ac:dyDescent="0.25">
      <c r="A113" s="3" t="s">
        <v>113</v>
      </c>
      <c r="B113" s="4">
        <v>120.10290479736537</v>
      </c>
    </row>
    <row r="114" spans="1:2" x14ac:dyDescent="0.25">
      <c r="A114" s="3" t="s">
        <v>114</v>
      </c>
      <c r="B114" s="4">
        <v>124.06107812049648</v>
      </c>
    </row>
    <row r="115" spans="1:2" x14ac:dyDescent="0.25">
      <c r="A115" s="3" t="s">
        <v>115</v>
      </c>
      <c r="B115" s="4">
        <v>126.41301445664557</v>
      </c>
    </row>
    <row r="116" spans="1:2" x14ac:dyDescent="0.25">
      <c r="A116" s="3" t="s">
        <v>116</v>
      </c>
      <c r="B116" s="4">
        <v>124.58400662727249</v>
      </c>
    </row>
    <row r="117" spans="1:2" x14ac:dyDescent="0.25">
      <c r="A117" s="3" t="s">
        <v>117</v>
      </c>
      <c r="B117" s="4">
        <v>123.58700279973844</v>
      </c>
    </row>
    <row r="118" spans="1:2" x14ac:dyDescent="0.25">
      <c r="A118" s="3" t="s">
        <v>118</v>
      </c>
      <c r="B118" s="4">
        <v>122.95415923086857</v>
      </c>
    </row>
    <row r="119" spans="1:2" x14ac:dyDescent="0.25">
      <c r="A119" s="3" t="s">
        <v>119</v>
      </c>
      <c r="B119" s="4">
        <v>121.31980596010709</v>
      </c>
    </row>
    <row r="120" spans="1:2" x14ac:dyDescent="0.25">
      <c r="A120" s="3" t="s">
        <v>120</v>
      </c>
      <c r="B120" s="4">
        <v>123.48073778365105</v>
      </c>
    </row>
    <row r="121" spans="1:2" x14ac:dyDescent="0.25">
      <c r="A121" s="3" t="s">
        <v>121</v>
      </c>
      <c r="B121" s="4">
        <v>123.23491929491939</v>
      </c>
    </row>
    <row r="122" spans="1:2" x14ac:dyDescent="0.25">
      <c r="A122" s="3" t="s">
        <v>122</v>
      </c>
      <c r="B122" s="4">
        <v>121.59511721272413</v>
      </c>
    </row>
    <row r="123" spans="1:2" x14ac:dyDescent="0.25">
      <c r="A123" s="3" t="s">
        <v>123</v>
      </c>
      <c r="B123" s="4">
        <v>120.26233415050558</v>
      </c>
    </row>
    <row r="124" spans="1:2" x14ac:dyDescent="0.25">
      <c r="A124" s="3" t="s">
        <v>124</v>
      </c>
      <c r="B124" s="4">
        <v>120.84430384289804</v>
      </c>
    </row>
    <row r="125" spans="1:2" x14ac:dyDescent="0.25">
      <c r="A125" s="3" t="s">
        <v>125</v>
      </c>
      <c r="B125" s="4">
        <v>118.84863018183529</v>
      </c>
    </row>
    <row r="126" spans="1:2" x14ac:dyDescent="0.25">
      <c r="A126" s="3" t="s">
        <v>126</v>
      </c>
      <c r="B126" s="4">
        <v>116.80897226263419</v>
      </c>
    </row>
    <row r="127" spans="1:2" x14ac:dyDescent="0.25">
      <c r="A127" s="3" t="s">
        <v>127</v>
      </c>
      <c r="B127" s="4">
        <v>114.86835345031811</v>
      </c>
    </row>
    <row r="128" spans="1:2" x14ac:dyDescent="0.25">
      <c r="A128" s="3" t="s">
        <v>128</v>
      </c>
      <c r="B128" s="4">
        <v>113.28205521586764</v>
      </c>
    </row>
    <row r="129" spans="1:2" x14ac:dyDescent="0.25">
      <c r="A129" s="3" t="s">
        <v>129</v>
      </c>
      <c r="B129" s="4">
        <v>117.05569478593331</v>
      </c>
    </row>
    <row r="130" spans="1:2" x14ac:dyDescent="0.25">
      <c r="A130" s="3" t="s">
        <v>130</v>
      </c>
      <c r="B130" s="4">
        <v>114.43314858143636</v>
      </c>
    </row>
    <row r="131" spans="1:2" x14ac:dyDescent="0.25">
      <c r="A131" s="3" t="s">
        <v>131</v>
      </c>
      <c r="B131" s="4">
        <v>110.02493161176704</v>
      </c>
    </row>
    <row r="132" spans="1:2" x14ac:dyDescent="0.25">
      <c r="A132" s="3" t="s">
        <v>132</v>
      </c>
      <c r="B132" s="4">
        <v>109.65571763549953</v>
      </c>
    </row>
    <row r="133" spans="1:2" x14ac:dyDescent="0.25">
      <c r="A133" s="3" t="s">
        <v>133</v>
      </c>
      <c r="B133" s="4">
        <v>109.41027127466118</v>
      </c>
    </row>
    <row r="134" spans="1:2" x14ac:dyDescent="0.25">
      <c r="A134" s="3" t="s">
        <v>134</v>
      </c>
      <c r="B134" s="4">
        <v>109.18898059719146</v>
      </c>
    </row>
    <row r="135" spans="1:2" x14ac:dyDescent="0.25">
      <c r="A135" s="3" t="s">
        <v>135</v>
      </c>
      <c r="B135" s="4">
        <v>107.46857510341417</v>
      </c>
    </row>
    <row r="136" spans="1:2" x14ac:dyDescent="0.25">
      <c r="A136" s="3" t="s">
        <v>136</v>
      </c>
      <c r="B136" s="4">
        <v>108.64148348332523</v>
      </c>
    </row>
    <row r="137" spans="1:2" x14ac:dyDescent="0.25">
      <c r="A137" s="3" t="s">
        <v>137</v>
      </c>
      <c r="B137" s="4">
        <v>107.07627835825997</v>
      </c>
    </row>
    <row r="138" spans="1:2" x14ac:dyDescent="0.25">
      <c r="A138" s="3" t="s">
        <v>138</v>
      </c>
      <c r="B138" s="4">
        <v>105.06987146720581</v>
      </c>
    </row>
    <row r="139" spans="1:2" x14ac:dyDescent="0.25">
      <c r="A139" s="3" t="s">
        <v>139</v>
      </c>
      <c r="B139" s="4">
        <v>103.1923757082736</v>
      </c>
    </row>
    <row r="140" spans="1:2" x14ac:dyDescent="0.25">
      <c r="A140" s="3" t="s">
        <v>140</v>
      </c>
      <c r="B140" s="4">
        <v>101.321671021562</v>
      </c>
    </row>
    <row r="141" spans="1:2" x14ac:dyDescent="0.25">
      <c r="A141" s="3" t="s">
        <v>141</v>
      </c>
      <c r="B141" s="4">
        <v>99.312935725453784</v>
      </c>
    </row>
    <row r="142" spans="1:2" x14ac:dyDescent="0.25">
      <c r="A142" s="3" t="s">
        <v>142</v>
      </c>
      <c r="B142" s="4">
        <v>107.45395852498609</v>
      </c>
    </row>
    <row r="143" spans="1:2" x14ac:dyDescent="0.25">
      <c r="A143" s="3" t="s">
        <v>143</v>
      </c>
      <c r="B143" s="4">
        <v>118.29442553986071</v>
      </c>
    </row>
    <row r="144" spans="1:2" x14ac:dyDescent="0.25">
      <c r="A144" s="3" t="s">
        <v>144</v>
      </c>
      <c r="B144" s="4">
        <v>118.37372349042438</v>
      </c>
    </row>
    <row r="145" spans="1:2" x14ac:dyDescent="0.25">
      <c r="A145" s="3" t="s">
        <v>145</v>
      </c>
      <c r="B145" s="4">
        <v>124.89137005175115</v>
      </c>
    </row>
    <row r="146" spans="1:2" x14ac:dyDescent="0.25">
      <c r="A146" s="3" t="s">
        <v>146</v>
      </c>
      <c r="B146" s="4">
        <v>119.05225076520605</v>
      </c>
    </row>
    <row r="147" spans="1:2" x14ac:dyDescent="0.25">
      <c r="A147" s="3" t="s">
        <v>147</v>
      </c>
      <c r="B147" s="4">
        <v>117.89787904505795</v>
      </c>
    </row>
    <row r="148" spans="1:2" x14ac:dyDescent="0.25">
      <c r="A148" s="3" t="s">
        <v>148</v>
      </c>
      <c r="B148" s="4">
        <v>119.40904888297132</v>
      </c>
    </row>
    <row r="149" spans="1:2" x14ac:dyDescent="0.25">
      <c r="A149" s="3" t="s">
        <v>149</v>
      </c>
      <c r="B149" s="4">
        <v>116.00747269882343</v>
      </c>
    </row>
    <row r="150" spans="1:2" x14ac:dyDescent="0.25">
      <c r="A150" s="3" t="s">
        <v>150</v>
      </c>
      <c r="B150" s="4">
        <v>111.34106247800628</v>
      </c>
    </row>
    <row r="151" spans="1:2" x14ac:dyDescent="0.25">
      <c r="A151" s="3" t="s">
        <v>151</v>
      </c>
      <c r="B151" s="4">
        <v>108.11697901836905</v>
      </c>
    </row>
    <row r="152" spans="1:2" x14ac:dyDescent="0.25">
      <c r="A152" s="3" t="s">
        <v>152</v>
      </c>
      <c r="B152" s="4">
        <v>107.07374218714692</v>
      </c>
    </row>
    <row r="153" spans="1:2" x14ac:dyDescent="0.25">
      <c r="A153" s="3" t="s">
        <v>153</v>
      </c>
      <c r="B153" s="4">
        <v>103.61090887247188</v>
      </c>
    </row>
    <row r="154" spans="1:2" x14ac:dyDescent="0.25">
      <c r="A154" s="3" t="s">
        <v>154</v>
      </c>
      <c r="B154" s="4">
        <v>102.25695971628845</v>
      </c>
    </row>
    <row r="155" spans="1:2" x14ac:dyDescent="0.25">
      <c r="A155" s="3" t="s">
        <v>155</v>
      </c>
      <c r="B155" s="4">
        <v>98.862471046746293</v>
      </c>
    </row>
    <row r="156" spans="1:2" x14ac:dyDescent="0.25">
      <c r="A156" s="3" t="s">
        <v>156</v>
      </c>
      <c r="B156" s="4">
        <v>99.799423595588706</v>
      </c>
    </row>
    <row r="157" spans="1:2" x14ac:dyDescent="0.25">
      <c r="A157" s="3" t="s">
        <v>157</v>
      </c>
      <c r="B157" s="4">
        <v>101.38410358948479</v>
      </c>
    </row>
    <row r="158" spans="1:2" x14ac:dyDescent="0.25">
      <c r="A158" s="3" t="s">
        <v>158</v>
      </c>
      <c r="B158" s="4">
        <v>102.17175901103808</v>
      </c>
    </row>
    <row r="159" spans="1:2" x14ac:dyDescent="0.25">
      <c r="A159" s="3" t="s">
        <v>159</v>
      </c>
      <c r="B159" s="4">
        <v>103.01232257330126</v>
      </c>
    </row>
    <row r="160" spans="1:2" x14ac:dyDescent="0.25">
      <c r="A160" s="3" t="s">
        <v>160</v>
      </c>
      <c r="B160" s="4">
        <v>101.18509786864485</v>
      </c>
    </row>
    <row r="161" spans="1:2" x14ac:dyDescent="0.25">
      <c r="A161" s="3" t="s">
        <v>161</v>
      </c>
      <c r="B161" s="4">
        <v>99.874950835615678</v>
      </c>
    </row>
    <row r="162" spans="1:2" x14ac:dyDescent="0.25">
      <c r="A162" s="3" t="s">
        <v>162</v>
      </c>
      <c r="B162" s="4">
        <v>100.72212188164617</v>
      </c>
    </row>
    <row r="163" spans="1:2" x14ac:dyDescent="0.25">
      <c r="A163" s="3" t="s">
        <v>163</v>
      </c>
      <c r="B163" s="4">
        <v>100.10088665399554</v>
      </c>
    </row>
    <row r="164" spans="1:2" x14ac:dyDescent="0.25">
      <c r="A164" s="3" t="s">
        <v>164</v>
      </c>
      <c r="B164" s="4">
        <v>100.14922572537334</v>
      </c>
    </row>
    <row r="165" spans="1:2" x14ac:dyDescent="0.25">
      <c r="A165" s="3" t="s">
        <v>165</v>
      </c>
      <c r="B165" s="4">
        <v>99.647375700658813</v>
      </c>
    </row>
    <row r="166" spans="1:2" x14ac:dyDescent="0.25">
      <c r="A166" s="3" t="s">
        <v>166</v>
      </c>
      <c r="B166" s="4">
        <v>99.031259057070372</v>
      </c>
    </row>
    <row r="167" spans="1:2" x14ac:dyDescent="0.25">
      <c r="A167" s="3" t="s">
        <v>167</v>
      </c>
      <c r="B167" s="4">
        <v>98.082543675009035</v>
      </c>
    </row>
    <row r="168" spans="1:2" x14ac:dyDescent="0.25">
      <c r="A168" s="3" t="s">
        <v>168</v>
      </c>
      <c r="B168" s="4">
        <v>97.986808429290875</v>
      </c>
    </row>
    <row r="169" spans="1:2" x14ac:dyDescent="0.25">
      <c r="A169" s="3" t="s">
        <v>169</v>
      </c>
      <c r="B169" s="4">
        <v>98.035648588355855</v>
      </c>
    </row>
    <row r="170" spans="1:2" x14ac:dyDescent="0.25">
      <c r="A170" s="3" t="s">
        <v>170</v>
      </c>
      <c r="B170" s="4">
        <v>98.581245082808309</v>
      </c>
    </row>
    <row r="171" spans="1:2" x14ac:dyDescent="0.25">
      <c r="A171" s="3" t="s">
        <v>171</v>
      </c>
      <c r="B171" s="4">
        <v>98.839839222752033</v>
      </c>
    </row>
    <row r="172" spans="1:2" x14ac:dyDescent="0.25">
      <c r="A172" s="3" t="s">
        <v>172</v>
      </c>
      <c r="B172" s="4">
        <v>99.656788397267178</v>
      </c>
    </row>
    <row r="173" spans="1:2" x14ac:dyDescent="0.25">
      <c r="A173" s="3" t="s">
        <v>173</v>
      </c>
      <c r="B173" s="4">
        <v>97.06985498969064</v>
      </c>
    </row>
    <row r="174" spans="1:2" x14ac:dyDescent="0.25">
      <c r="A174" s="3" t="s">
        <v>174</v>
      </c>
      <c r="B174" s="4">
        <v>98.505078239960014</v>
      </c>
    </row>
    <row r="175" spans="1:2" x14ac:dyDescent="0.25">
      <c r="A175" s="3" t="s">
        <v>175</v>
      </c>
      <c r="B175" s="4">
        <v>97.350373258147485</v>
      </c>
    </row>
    <row r="176" spans="1:2" x14ac:dyDescent="0.25">
      <c r="A176" s="3" t="s">
        <v>176</v>
      </c>
      <c r="B176" s="4">
        <v>96.442408192691829</v>
      </c>
    </row>
    <row r="177" spans="1:2" x14ac:dyDescent="0.25">
      <c r="A177" s="3" t="s">
        <v>177</v>
      </c>
      <c r="B177" s="4">
        <v>97.796705240179307</v>
      </c>
    </row>
    <row r="178" spans="1:2" x14ac:dyDescent="0.25">
      <c r="A178" s="3" t="s">
        <v>178</v>
      </c>
      <c r="B178" s="4">
        <v>103.6462827020908</v>
      </c>
    </row>
    <row r="179" spans="1:2" x14ac:dyDescent="0.25">
      <c r="A179" s="3" t="s">
        <v>179</v>
      </c>
      <c r="B179" s="4">
        <v>104.68556773715068</v>
      </c>
    </row>
    <row r="180" spans="1:2" x14ac:dyDescent="0.25">
      <c r="A180" s="3" t="s">
        <v>180</v>
      </c>
      <c r="B180" s="4">
        <v>104.38999863878711</v>
      </c>
    </row>
    <row r="181" spans="1:2" x14ac:dyDescent="0.25">
      <c r="A181" s="3" t="s">
        <v>181</v>
      </c>
      <c r="B181" s="4">
        <v>105.76478160130398</v>
      </c>
    </row>
    <row r="182" spans="1:2" x14ac:dyDescent="0.25">
      <c r="A182" s="3" t="s">
        <v>182</v>
      </c>
      <c r="B182" s="4">
        <v>103.58998520123555</v>
      </c>
    </row>
    <row r="183" spans="1:2" x14ac:dyDescent="0.25">
      <c r="A183" s="3" t="s">
        <v>183</v>
      </c>
      <c r="B183" s="4">
        <v>102.18735032094102</v>
      </c>
    </row>
    <row r="184" spans="1:2" x14ac:dyDescent="0.25">
      <c r="A184" s="3" t="s">
        <v>184</v>
      </c>
      <c r="B184" s="4">
        <v>105.99857108605022</v>
      </c>
    </row>
    <row r="185" spans="1:2" x14ac:dyDescent="0.25">
      <c r="A185" s="3" t="s">
        <v>185</v>
      </c>
      <c r="B185" s="4">
        <v>108.81932057111432</v>
      </c>
    </row>
    <row r="186" spans="1:2" x14ac:dyDescent="0.25">
      <c r="A186" s="3" t="s">
        <v>186</v>
      </c>
      <c r="B186" s="4">
        <v>113.06947756727494</v>
      </c>
    </row>
    <row r="187" spans="1:2" x14ac:dyDescent="0.25">
      <c r="A187" s="3" t="s">
        <v>187</v>
      </c>
      <c r="B187" s="4">
        <v>114.84935348427661</v>
      </c>
    </row>
    <row r="188" spans="1:2" x14ac:dyDescent="0.25">
      <c r="A188" s="3" t="s">
        <v>188</v>
      </c>
      <c r="B188" s="4">
        <v>112.85711091060311</v>
      </c>
    </row>
    <row r="189" spans="1:2" x14ac:dyDescent="0.25">
      <c r="A189" s="3" t="s">
        <v>189</v>
      </c>
      <c r="B189" s="4">
        <v>113.44940748838877</v>
      </c>
    </row>
    <row r="190" spans="1:2" x14ac:dyDescent="0.25">
      <c r="A190" s="3" t="s">
        <v>190</v>
      </c>
      <c r="B190" s="4">
        <v>112.18029638013816</v>
      </c>
    </row>
    <row r="191" spans="1:2" x14ac:dyDescent="0.25">
      <c r="A191" s="3" t="s">
        <v>191</v>
      </c>
      <c r="B191" s="4">
        <v>112.45700586386032</v>
      </c>
    </row>
    <row r="192" spans="1:2" x14ac:dyDescent="0.25">
      <c r="A192" s="3" t="s">
        <v>192</v>
      </c>
      <c r="B192" s="4">
        <v>115.01542819557523</v>
      </c>
    </row>
    <row r="193" spans="1:2" x14ac:dyDescent="0.25">
      <c r="A193" s="3" t="s">
        <v>193</v>
      </c>
      <c r="B193" s="4">
        <v>115.72106138927106</v>
      </c>
    </row>
    <row r="194" spans="1:2" x14ac:dyDescent="0.25">
      <c r="A194" s="3" t="s">
        <v>194</v>
      </c>
      <c r="B194" s="4">
        <v>113.05340609643086</v>
      </c>
    </row>
    <row r="195" spans="1:2" x14ac:dyDescent="0.25">
      <c r="A195" s="3" t="s">
        <v>195</v>
      </c>
      <c r="B195" s="4">
        <v>109.29323781932003</v>
      </c>
    </row>
    <row r="196" spans="1:2" x14ac:dyDescent="0.25">
      <c r="A196" s="3" t="s">
        <v>196</v>
      </c>
      <c r="B196" s="4">
        <v>108.72203634799556</v>
      </c>
    </row>
    <row r="197" spans="1:2" x14ac:dyDescent="0.25">
      <c r="A197" s="3" t="s">
        <v>197</v>
      </c>
      <c r="B197" s="4">
        <v>109.65111470108707</v>
      </c>
    </row>
    <row r="198" spans="1:2" x14ac:dyDescent="0.25">
      <c r="A198" s="3" t="s">
        <v>198</v>
      </c>
      <c r="B198" s="4">
        <v>110.76459124144198</v>
      </c>
    </row>
    <row r="199" spans="1:2" x14ac:dyDescent="0.25">
      <c r="A199" s="3" t="s">
        <v>199</v>
      </c>
      <c r="B199" s="4">
        <v>116.91604286517983</v>
      </c>
    </row>
    <row r="200" spans="1:2" x14ac:dyDescent="0.25">
      <c r="A200" s="3" t="s">
        <v>200</v>
      </c>
      <c r="B200" s="4">
        <v>120.26786853254572</v>
      </c>
    </row>
    <row r="201" spans="1:2" x14ac:dyDescent="0.25">
      <c r="A201" s="3" t="s">
        <v>201</v>
      </c>
      <c r="B201" s="4">
        <v>123.61199720297809</v>
      </c>
    </row>
    <row r="202" spans="1:2" x14ac:dyDescent="0.25">
      <c r="A202" s="3" t="s">
        <v>202</v>
      </c>
      <c r="B202" s="4">
        <v>118.11507717485495</v>
      </c>
    </row>
    <row r="203" spans="1:2" x14ac:dyDescent="0.25">
      <c r="A203" s="3" t="s">
        <v>203</v>
      </c>
      <c r="B203" s="4">
        <v>113.49973428417255</v>
      </c>
    </row>
    <row r="204" spans="1:2" x14ac:dyDescent="0.25">
      <c r="A204" s="3" t="s">
        <v>204</v>
      </c>
      <c r="B204" s="4">
        <v>117.68146989483117</v>
      </c>
    </row>
    <row r="205" spans="1:2" x14ac:dyDescent="0.25">
      <c r="A205" s="3" t="s">
        <v>205</v>
      </c>
      <c r="B205" s="4">
        <v>118.31252686444036</v>
      </c>
    </row>
    <row r="206" spans="1:2" x14ac:dyDescent="0.25">
      <c r="A206" s="3" t="s">
        <v>206</v>
      </c>
      <c r="B206" s="4">
        <v>117.18744547488917</v>
      </c>
    </row>
    <row r="207" spans="1:2" x14ac:dyDescent="0.25">
      <c r="A207" s="3" t="s">
        <v>207</v>
      </c>
      <c r="B207" s="4">
        <v>115.74107180475237</v>
      </c>
    </row>
    <row r="208" spans="1:2" x14ac:dyDescent="0.25">
      <c r="A208" s="3" t="s">
        <v>208</v>
      </c>
      <c r="B208" s="4">
        <v>112.44013861460429</v>
      </c>
    </row>
    <row r="209" spans="1:2" x14ac:dyDescent="0.25">
      <c r="A209" s="3" t="s">
        <v>209</v>
      </c>
      <c r="B209" s="4">
        <v>108.46122028955385</v>
      </c>
    </row>
    <row r="210" spans="1:2" x14ac:dyDescent="0.25">
      <c r="A210" s="3" t="s">
        <v>210</v>
      </c>
      <c r="B210" s="4">
        <v>108.28344955104893</v>
      </c>
    </row>
    <row r="211" spans="1:2" x14ac:dyDescent="0.25">
      <c r="A211" s="3" t="s">
        <v>211</v>
      </c>
      <c r="B211" s="4">
        <v>109.5485462867652</v>
      </c>
    </row>
    <row r="212" spans="1:2" x14ac:dyDescent="0.25">
      <c r="A212" s="3" t="s">
        <v>212</v>
      </c>
      <c r="B212" s="4">
        <v>107.48157632051888</v>
      </c>
    </row>
    <row r="213" spans="1:2" x14ac:dyDescent="0.25">
      <c r="A213" s="3" t="s">
        <v>213</v>
      </c>
      <c r="B213" s="4">
        <v>109.33677171530142</v>
      </c>
    </row>
    <row r="214" spans="1:2" x14ac:dyDescent="0.25">
      <c r="A214" s="3" t="s">
        <v>214</v>
      </c>
      <c r="B214" s="4">
        <v>110.5383635140476</v>
      </c>
    </row>
    <row r="215" spans="1:2" x14ac:dyDescent="0.25">
      <c r="A215" s="3" t="s">
        <v>215</v>
      </c>
      <c r="B215" s="4">
        <v>114.30063686486089</v>
      </c>
    </row>
    <row r="216" spans="1:2" x14ac:dyDescent="0.25">
      <c r="A216" s="3" t="s">
        <v>216</v>
      </c>
      <c r="B216" s="4">
        <v>116.44492521662302</v>
      </c>
    </row>
    <row r="217" spans="1:2" x14ac:dyDescent="0.25">
      <c r="A217" s="3" t="s">
        <v>217</v>
      </c>
      <c r="B217" s="4">
        <v>117.01975516913205</v>
      </c>
    </row>
    <row r="218" spans="1:2" x14ac:dyDescent="0.25">
      <c r="A218" s="3" t="s">
        <v>218</v>
      </c>
      <c r="B218" s="4">
        <v>112.64176585989006</v>
      </c>
    </row>
    <row r="219" spans="1:2" x14ac:dyDescent="0.25">
      <c r="A219" s="3" t="s">
        <v>219</v>
      </c>
      <c r="B219" s="4">
        <v>119.50506203512153</v>
      </c>
    </row>
    <row r="220" spans="1:2" x14ac:dyDescent="0.25">
      <c r="A220" s="3" t="s">
        <v>220</v>
      </c>
      <c r="B220" s="4">
        <v>130.81826974263154</v>
      </c>
    </row>
    <row r="221" spans="1:2" x14ac:dyDescent="0.25">
      <c r="A221" s="3" t="s">
        <v>221</v>
      </c>
      <c r="B221" s="4">
        <v>125.99621229293744</v>
      </c>
    </row>
    <row r="222" spans="1:2" x14ac:dyDescent="0.25">
      <c r="A222" s="3" t="s">
        <v>222</v>
      </c>
      <c r="B222" s="4">
        <v>126.58566509999636</v>
      </c>
    </row>
    <row r="223" spans="1:2" x14ac:dyDescent="0.25">
      <c r="A223" s="3" t="s">
        <v>223</v>
      </c>
      <c r="B223" s="4">
        <v>128.16370549277065</v>
      </c>
    </row>
    <row r="224" spans="1:2" x14ac:dyDescent="0.25">
      <c r="A224" s="3" t="s">
        <v>224</v>
      </c>
      <c r="B224" s="4">
        <v>130.71837449507382</v>
      </c>
    </row>
    <row r="225" spans="1:2" x14ac:dyDescent="0.25">
      <c r="A225" s="3" t="s">
        <v>225</v>
      </c>
      <c r="B225" s="4">
        <v>140.02853116130257</v>
      </c>
    </row>
    <row r="226" spans="1:2" x14ac:dyDescent="0.25">
      <c r="A226" s="3" t="s">
        <v>226</v>
      </c>
      <c r="B226" s="4">
        <v>152.13971907601007</v>
      </c>
    </row>
    <row r="227" spans="1:2" x14ac:dyDescent="0.25">
      <c r="A227" s="3" t="s">
        <v>227</v>
      </c>
      <c r="B227" s="4">
        <v>147.0130212546533</v>
      </c>
    </row>
    <row r="228" spans="1:2" x14ac:dyDescent="0.25">
      <c r="A228" s="3" t="s">
        <v>228</v>
      </c>
      <c r="B228" s="4">
        <v>139.25055270876527</v>
      </c>
    </row>
    <row r="229" spans="1:2" x14ac:dyDescent="0.25">
      <c r="A229" s="3" t="s">
        <v>229</v>
      </c>
      <c r="B229" s="4">
        <v>135.90206304754307</v>
      </c>
    </row>
    <row r="230" spans="1:2" x14ac:dyDescent="0.25">
      <c r="A230" s="3" t="s">
        <v>230</v>
      </c>
      <c r="B230" s="4">
        <v>133.91324737824991</v>
      </c>
    </row>
    <row r="231" spans="1:2" x14ac:dyDescent="0.25">
      <c r="A231" s="3" t="s">
        <v>231</v>
      </c>
      <c r="B231" s="4">
        <v>128.25193975444631</v>
      </c>
    </row>
    <row r="232" spans="1:2" x14ac:dyDescent="0.25">
      <c r="A232" s="3" t="s">
        <v>232</v>
      </c>
      <c r="B232" s="4">
        <v>122.24951839072469</v>
      </c>
    </row>
    <row r="233" spans="1:2" x14ac:dyDescent="0.25">
      <c r="A233" s="3" t="s">
        <v>233</v>
      </c>
      <c r="B233" s="4">
        <v>120.18150814023731</v>
      </c>
    </row>
    <row r="234" spans="1:2" x14ac:dyDescent="0.25">
      <c r="A234" s="3" t="s">
        <v>234</v>
      </c>
      <c r="B234" s="4">
        <v>119.49903277330469</v>
      </c>
    </row>
    <row r="235" spans="1:2" x14ac:dyDescent="0.25">
      <c r="A235" s="3" t="s">
        <v>235</v>
      </c>
      <c r="B235" s="4">
        <v>114.66841892020926</v>
      </c>
    </row>
    <row r="236" spans="1:2" x14ac:dyDescent="0.25">
      <c r="A236" s="3" t="s">
        <v>236</v>
      </c>
      <c r="B236" s="4">
        <v>109.21502516163066</v>
      </c>
    </row>
    <row r="237" spans="1:2" x14ac:dyDescent="0.25">
      <c r="A237" s="3" t="s">
        <v>237</v>
      </c>
      <c r="B237" s="4">
        <v>107.3533743711473</v>
      </c>
    </row>
    <row r="238" spans="1:2" x14ac:dyDescent="0.25">
      <c r="A238" s="3" t="s">
        <v>238</v>
      </c>
      <c r="B238" s="4">
        <v>108.63775894198227</v>
      </c>
    </row>
    <row r="239" spans="1:2" x14ac:dyDescent="0.25">
      <c r="A239" s="3" t="s">
        <v>239</v>
      </c>
      <c r="B239" s="4">
        <v>105.97272623774001</v>
      </c>
    </row>
    <row r="240" spans="1:2" x14ac:dyDescent="0.25">
      <c r="A240" s="3" t="s">
        <v>240</v>
      </c>
      <c r="B240" s="4">
        <v>109.99717856848865</v>
      </c>
    </row>
    <row r="241" spans="1:2" x14ac:dyDescent="0.25">
      <c r="A241" s="3" t="s">
        <v>241</v>
      </c>
      <c r="B241" s="4">
        <v>109.40319729049128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9" sqref="B9"/>
    </sheetView>
  </sheetViews>
  <sheetFormatPr defaultRowHeight="15" x14ac:dyDescent="0.25"/>
  <cols>
    <col min="1" max="1" width="37.42578125" bestFit="1" customWidth="1"/>
    <col min="2" max="2" width="13.85546875" customWidth="1"/>
    <col min="3" max="3" width="13.140625" customWidth="1"/>
    <col min="4" max="4" width="11.140625" bestFit="1" customWidth="1"/>
  </cols>
  <sheetData>
    <row r="1" spans="1:4" x14ac:dyDescent="0.25">
      <c r="A1" s="74" t="s">
        <v>293</v>
      </c>
    </row>
    <row r="2" spans="1:4" ht="38.25" x14ac:dyDescent="0.25">
      <c r="A2" s="72" t="s">
        <v>286</v>
      </c>
      <c r="B2" s="73" t="s">
        <v>287</v>
      </c>
      <c r="C2" s="73" t="s">
        <v>288</v>
      </c>
      <c r="D2" s="72" t="s">
        <v>289</v>
      </c>
    </row>
    <row r="3" spans="1:4" x14ac:dyDescent="0.25">
      <c r="A3" s="74" t="s">
        <v>290</v>
      </c>
      <c r="B3" s="74">
        <v>-10.974539999999999</v>
      </c>
      <c r="C3" s="74">
        <v>-13.08633</v>
      </c>
      <c r="D3" s="74">
        <v>-3.42</v>
      </c>
    </row>
    <row r="4" spans="1:4" x14ac:dyDescent="0.25">
      <c r="A4" s="74" t="s">
        <v>291</v>
      </c>
      <c r="B4" s="74">
        <v>-10.98934</v>
      </c>
      <c r="C4" s="74">
        <v>-12.9704</v>
      </c>
      <c r="D4" s="74">
        <v>-2.87</v>
      </c>
    </row>
    <row r="5" spans="1:4" x14ac:dyDescent="0.25">
      <c r="A5" s="74" t="s">
        <v>292</v>
      </c>
      <c r="B5" s="74">
        <v>-11.00484</v>
      </c>
      <c r="C5" s="74">
        <v>-12.864890000000001</v>
      </c>
      <c r="D5" s="74">
        <v>-1.94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G11" sqref="G11"/>
    </sheetView>
  </sheetViews>
  <sheetFormatPr defaultRowHeight="15" x14ac:dyDescent="0.25"/>
  <sheetData>
    <row r="1" spans="1:5" x14ac:dyDescent="0.25">
      <c r="A1" t="s">
        <v>294</v>
      </c>
    </row>
    <row r="2" spans="1:5" ht="38.25" x14ac:dyDescent="0.25">
      <c r="A2" s="74" t="s">
        <v>295</v>
      </c>
      <c r="B2" s="73" t="s">
        <v>296</v>
      </c>
      <c r="C2" s="73" t="s">
        <v>297</v>
      </c>
      <c r="D2" s="73" t="s">
        <v>298</v>
      </c>
      <c r="E2" s="73" t="s">
        <v>297</v>
      </c>
    </row>
    <row r="3" spans="1:5" x14ac:dyDescent="0.25">
      <c r="A3" s="74" t="s">
        <v>299</v>
      </c>
      <c r="B3" s="74">
        <v>32.637450000000001</v>
      </c>
      <c r="C3" s="74">
        <v>15.49471</v>
      </c>
      <c r="D3" s="74">
        <v>30.331800000000001</v>
      </c>
      <c r="E3" s="74">
        <v>14.2646</v>
      </c>
    </row>
    <row r="4" spans="1:5" x14ac:dyDescent="0.25">
      <c r="A4" s="74" t="s">
        <v>300</v>
      </c>
      <c r="B4" s="74">
        <v>2.3056459999999999</v>
      </c>
      <c r="C4" s="74">
        <v>3.841466</v>
      </c>
      <c r="D4" s="74">
        <v>2.3056459999999999</v>
      </c>
      <c r="E4" s="74">
        <v>3.841466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F9" sqref="F9"/>
    </sheetView>
  </sheetViews>
  <sheetFormatPr defaultRowHeight="15" x14ac:dyDescent="0.25"/>
  <cols>
    <col min="1" max="1" width="29.28515625" bestFit="1" customWidth="1"/>
    <col min="2" max="2" width="7" bestFit="1" customWidth="1"/>
    <col min="3" max="3" width="11.42578125" bestFit="1" customWidth="1"/>
    <col min="4" max="4" width="11.140625" bestFit="1" customWidth="1"/>
  </cols>
  <sheetData>
    <row r="1" spans="1:4" x14ac:dyDescent="0.25">
      <c r="A1" t="s">
        <v>301</v>
      </c>
    </row>
    <row r="2" spans="1:4" x14ac:dyDescent="0.25">
      <c r="A2" s="72" t="s">
        <v>302</v>
      </c>
      <c r="B2" s="72" t="s">
        <v>303</v>
      </c>
      <c r="C2" s="72" t="s">
        <v>304</v>
      </c>
      <c r="D2" s="72" t="s">
        <v>305</v>
      </c>
    </row>
    <row r="3" spans="1:4" x14ac:dyDescent="0.25">
      <c r="A3" s="72" t="s">
        <v>306</v>
      </c>
      <c r="B3" s="72">
        <v>5.7270000000000001E-2</v>
      </c>
      <c r="C3" s="75">
        <v>0.98199999999999998</v>
      </c>
      <c r="D3" s="72" t="s">
        <v>307</v>
      </c>
    </row>
    <row r="4" spans="1:4" x14ac:dyDescent="0.25">
      <c r="A4" s="72" t="s">
        <v>308</v>
      </c>
      <c r="B4" s="72">
        <v>1.4944500000000001</v>
      </c>
      <c r="C4" s="72">
        <v>0.21679999999999999</v>
      </c>
      <c r="D4" s="72" t="s">
        <v>307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9" sqref="J9"/>
    </sheetView>
  </sheetViews>
  <sheetFormatPr defaultRowHeight="15" x14ac:dyDescent="0.25"/>
  <cols>
    <col min="2" max="2" width="14.28515625" bestFit="1" customWidth="1"/>
    <col min="4" max="4" width="14.42578125" bestFit="1" customWidth="1"/>
    <col min="6" max="6" width="10.85546875" bestFit="1" customWidth="1"/>
  </cols>
  <sheetData>
    <row r="1" spans="1:7" x14ac:dyDescent="0.25">
      <c r="A1" s="5" t="s">
        <v>242</v>
      </c>
      <c r="B1" s="5" t="s">
        <v>243</v>
      </c>
      <c r="C1" s="5" t="s">
        <v>244</v>
      </c>
      <c r="D1" s="5" t="s">
        <v>245</v>
      </c>
      <c r="E1" s="5" t="s">
        <v>244</v>
      </c>
      <c r="F1" s="5" t="s">
        <v>246</v>
      </c>
      <c r="G1" s="5" t="s">
        <v>244</v>
      </c>
    </row>
    <row r="2" spans="1:7" x14ac:dyDescent="0.25">
      <c r="A2" s="6">
        <v>1997</v>
      </c>
      <c r="B2" s="7">
        <v>681026786</v>
      </c>
      <c r="C2" s="8">
        <v>0</v>
      </c>
      <c r="D2" s="7">
        <v>636411030</v>
      </c>
      <c r="E2" s="8">
        <v>0</v>
      </c>
      <c r="F2" s="7">
        <v>44615756</v>
      </c>
      <c r="G2" s="8">
        <v>0</v>
      </c>
    </row>
    <row r="3" spans="1:7" x14ac:dyDescent="0.25">
      <c r="A3" s="6">
        <v>1998</v>
      </c>
      <c r="B3" s="7">
        <v>1169983998</v>
      </c>
      <c r="C3" s="8">
        <f>(((B3*100)/B2)-100)</f>
        <v>71.797060270108091</v>
      </c>
      <c r="D3" s="7">
        <v>572361229</v>
      </c>
      <c r="E3" s="8">
        <f>(((D3*100)/D2)-100)</f>
        <v>-10.064219188658626</v>
      </c>
      <c r="F3" s="7">
        <v>597622769</v>
      </c>
      <c r="G3" s="8">
        <f>(((F3*100)/F2)-100)</f>
        <v>1239.4881597433875</v>
      </c>
    </row>
    <row r="4" spans="1:7" x14ac:dyDescent="0.25">
      <c r="A4" s="6">
        <v>1999</v>
      </c>
      <c r="B4" s="7">
        <v>1784801867</v>
      </c>
      <c r="C4" s="8">
        <f t="shared" ref="C4:C17" si="0">(((B4*100)/B3)-100)</f>
        <v>52.549254524077696</v>
      </c>
      <c r="D4" s="7">
        <v>399743921</v>
      </c>
      <c r="E4" s="8">
        <f t="shared" ref="E4:E17" si="1">(((D4*100)/D3)-100)</f>
        <v>-30.158805183500647</v>
      </c>
      <c r="F4" s="7">
        <v>1385057946</v>
      </c>
      <c r="G4" s="8">
        <f t="shared" ref="G4:G17" si="2">(((F4*100)/F3)-100)</f>
        <v>131.76124101121724</v>
      </c>
    </row>
    <row r="5" spans="1:7" x14ac:dyDescent="0.25">
      <c r="A5" s="6">
        <v>2000</v>
      </c>
      <c r="B5" s="7">
        <v>3446951845</v>
      </c>
      <c r="C5" s="8">
        <f t="shared" si="0"/>
        <v>93.127982928090461</v>
      </c>
      <c r="D5" s="7">
        <v>427777145</v>
      </c>
      <c r="E5" s="8">
        <f t="shared" si="1"/>
        <v>7.0127955741946124</v>
      </c>
      <c r="F5" s="7">
        <v>3019174700</v>
      </c>
      <c r="G5" s="8">
        <f t="shared" si="2"/>
        <v>117.98183308642598</v>
      </c>
    </row>
    <row r="6" spans="1:7" x14ac:dyDescent="0.25">
      <c r="A6" s="6">
        <v>2001</v>
      </c>
      <c r="B6" s="7">
        <v>3372471699</v>
      </c>
      <c r="C6" s="8">
        <f t="shared" si="0"/>
        <v>-2.1607538877584744</v>
      </c>
      <c r="D6" s="7">
        <v>86212678</v>
      </c>
      <c r="E6" s="8">
        <f t="shared" si="1"/>
        <v>-79.846357149351675</v>
      </c>
      <c r="F6" s="7">
        <v>3286259021</v>
      </c>
      <c r="G6" s="8">
        <f t="shared" si="2"/>
        <v>8.8462691807797711</v>
      </c>
    </row>
    <row r="7" spans="1:7" x14ac:dyDescent="0.25">
      <c r="A7" s="6">
        <v>2002</v>
      </c>
      <c r="B7" s="7">
        <v>2714584853</v>
      </c>
      <c r="C7" s="8">
        <f t="shared" si="0"/>
        <v>-19.507557207821066</v>
      </c>
      <c r="D7" s="7">
        <v>130631302</v>
      </c>
      <c r="E7" s="8">
        <f t="shared" si="1"/>
        <v>51.522148517414109</v>
      </c>
      <c r="F7" s="7">
        <v>2583953551</v>
      </c>
      <c r="G7" s="8">
        <f t="shared" si="2"/>
        <v>-21.370971232398176</v>
      </c>
    </row>
    <row r="8" spans="1:7" x14ac:dyDescent="0.25">
      <c r="A8" s="6">
        <v>2003</v>
      </c>
      <c r="B8" s="7">
        <v>1974789096</v>
      </c>
      <c r="C8" s="8">
        <f t="shared" si="0"/>
        <v>-27.252629667568542</v>
      </c>
      <c r="D8" s="7">
        <v>80817488</v>
      </c>
      <c r="E8" s="8">
        <f t="shared" si="1"/>
        <v>-38.133137492574328</v>
      </c>
      <c r="F8" s="7">
        <v>1893971608</v>
      </c>
      <c r="G8" s="8">
        <f t="shared" si="2"/>
        <v>-26.702567572585593</v>
      </c>
    </row>
    <row r="9" spans="1:7" x14ac:dyDescent="0.25">
      <c r="A9" s="6">
        <v>2004</v>
      </c>
      <c r="B9" s="7">
        <v>3285766524</v>
      </c>
      <c r="C9" s="8">
        <f t="shared" si="0"/>
        <v>66.385693067448443</v>
      </c>
      <c r="D9" s="7">
        <v>94417904</v>
      </c>
      <c r="E9" s="8">
        <f t="shared" si="1"/>
        <v>16.828555720514359</v>
      </c>
      <c r="F9" s="7">
        <v>3191348620</v>
      </c>
      <c r="G9" s="8">
        <f t="shared" si="2"/>
        <v>68.500341109654045</v>
      </c>
    </row>
    <row r="10" spans="1:7" x14ac:dyDescent="0.25">
      <c r="A10" s="6">
        <v>2005</v>
      </c>
      <c r="B10" s="7">
        <v>3185533539</v>
      </c>
      <c r="C10" s="8">
        <f t="shared" si="0"/>
        <v>-3.0505206096621578</v>
      </c>
      <c r="D10" s="7">
        <v>131447284</v>
      </c>
      <c r="E10" s="8">
        <f t="shared" si="1"/>
        <v>39.218599896053604</v>
      </c>
      <c r="F10" s="7">
        <v>3054086255</v>
      </c>
      <c r="G10" s="8">
        <f t="shared" si="2"/>
        <v>-4.3010771101528888</v>
      </c>
    </row>
    <row r="11" spans="1:7" x14ac:dyDescent="0.25">
      <c r="A11" s="6">
        <v>2006</v>
      </c>
      <c r="B11" s="7">
        <v>3263119339</v>
      </c>
      <c r="C11" s="8">
        <f t="shared" si="0"/>
        <v>2.4355668854252741</v>
      </c>
      <c r="D11" s="7">
        <v>219018926</v>
      </c>
      <c r="E11" s="8">
        <f t="shared" si="1"/>
        <v>66.621111775881189</v>
      </c>
      <c r="F11" s="7">
        <v>3044100413</v>
      </c>
      <c r="G11" s="8">
        <f t="shared" si="2"/>
        <v>-0.32696660035882985</v>
      </c>
    </row>
    <row r="12" spans="1:7" x14ac:dyDescent="0.25">
      <c r="A12" s="6">
        <v>2007</v>
      </c>
      <c r="B12" s="7">
        <v>4772851114</v>
      </c>
      <c r="C12" s="8">
        <f t="shared" si="0"/>
        <v>46.266520410579432</v>
      </c>
      <c r="D12" s="7">
        <v>598763340</v>
      </c>
      <c r="E12" s="8">
        <f t="shared" si="1"/>
        <v>173.38429191274548</v>
      </c>
      <c r="F12" s="7">
        <v>4174087774</v>
      </c>
      <c r="G12" s="8">
        <f t="shared" si="2"/>
        <v>37.120567908151997</v>
      </c>
    </row>
    <row r="13" spans="1:7" x14ac:dyDescent="0.25">
      <c r="A13" s="6">
        <v>2008</v>
      </c>
      <c r="B13" s="7">
        <v>5498453587</v>
      </c>
      <c r="C13" s="8">
        <f t="shared" si="0"/>
        <v>15.202704959130642</v>
      </c>
      <c r="D13" s="7">
        <v>1264603859</v>
      </c>
      <c r="E13" s="8">
        <f t="shared" si="1"/>
        <v>111.20261955249299</v>
      </c>
      <c r="F13" s="7">
        <v>4233849728</v>
      </c>
      <c r="G13" s="8">
        <f t="shared" si="2"/>
        <v>1.4317368784684277</v>
      </c>
    </row>
    <row r="14" spans="1:7" x14ac:dyDescent="0.25">
      <c r="A14" s="6">
        <v>2009</v>
      </c>
      <c r="B14" s="7">
        <v>3870790885</v>
      </c>
      <c r="C14" s="8">
        <f t="shared" si="0"/>
        <v>-29.60219043856776</v>
      </c>
      <c r="D14" s="7">
        <v>989991680</v>
      </c>
      <c r="E14" s="8">
        <f t="shared" si="1"/>
        <v>-21.715272893216749</v>
      </c>
      <c r="F14" s="7">
        <v>2880799205</v>
      </c>
      <c r="G14" s="8">
        <f t="shared" si="2"/>
        <v>-31.957925054632454</v>
      </c>
    </row>
    <row r="15" spans="1:7" x14ac:dyDescent="0.25">
      <c r="A15" s="6">
        <v>2010</v>
      </c>
      <c r="B15" s="7">
        <v>3999051023</v>
      </c>
      <c r="C15" s="8">
        <f t="shared" si="0"/>
        <v>3.3135382874086758</v>
      </c>
      <c r="D15" s="7">
        <v>1082149009</v>
      </c>
      <c r="E15" s="8">
        <f t="shared" si="1"/>
        <v>9.3088993434773073</v>
      </c>
      <c r="F15" s="7">
        <v>2916902014</v>
      </c>
      <c r="G15" s="8">
        <f t="shared" si="2"/>
        <v>1.2532219856676932</v>
      </c>
    </row>
    <row r="16" spans="1:7" x14ac:dyDescent="0.25">
      <c r="A16" s="6">
        <v>2011</v>
      </c>
      <c r="B16" s="7">
        <v>3939536552</v>
      </c>
      <c r="C16" s="8">
        <f t="shared" si="0"/>
        <v>-1.4882148454148449</v>
      </c>
      <c r="D16" s="7">
        <v>1130146545</v>
      </c>
      <c r="E16" s="8">
        <f t="shared" si="1"/>
        <v>4.4353906533032728</v>
      </c>
      <c r="F16" s="7">
        <v>2809390007</v>
      </c>
      <c r="G16" s="8">
        <f t="shared" si="2"/>
        <v>-3.6858285428850195</v>
      </c>
    </row>
    <row r="17" spans="1:7" x14ac:dyDescent="0.25">
      <c r="A17" s="6">
        <v>2012</v>
      </c>
      <c r="B17" s="7">
        <v>4759182662</v>
      </c>
      <c r="C17" s="8">
        <f t="shared" si="0"/>
        <v>20.805648054817183</v>
      </c>
      <c r="D17" s="7">
        <v>1435491453</v>
      </c>
      <c r="E17" s="8">
        <f t="shared" si="1"/>
        <v>27.018169400323217</v>
      </c>
      <c r="F17" s="7">
        <v>3323691209</v>
      </c>
      <c r="G17" s="8">
        <f t="shared" si="2"/>
        <v>18.306507843999739</v>
      </c>
    </row>
    <row r="18" spans="1:7" x14ac:dyDescent="0.25">
      <c r="A18" s="6">
        <v>2013</v>
      </c>
      <c r="B18" s="7">
        <v>3841711881</v>
      </c>
      <c r="C18" s="8">
        <f>(((B18*100)/B17)-100)</f>
        <v>-19.277906442331044</v>
      </c>
      <c r="D18" s="7">
        <v>1525367198</v>
      </c>
      <c r="E18" s="8">
        <f>(((D18*100)/D17)-100)</f>
        <v>6.2609738854363002</v>
      </c>
      <c r="F18" s="7">
        <v>2316344683</v>
      </c>
      <c r="G18" s="8">
        <f>(((F18*100)/F17)-100)</f>
        <v>-30.308066022266871</v>
      </c>
    </row>
    <row r="19" spans="1:7" x14ac:dyDescent="0.25">
      <c r="A19" s="6">
        <v>2014</v>
      </c>
      <c r="B19" s="7">
        <v>3440335845</v>
      </c>
      <c r="C19" s="8">
        <f>(((B19*100)/B18)-100)</f>
        <v>-10.447843264485556</v>
      </c>
      <c r="D19" s="9">
        <v>1267159791</v>
      </c>
      <c r="E19" s="8">
        <f>(((D19*100)/D18)-100)</f>
        <v>-16.927557334296367</v>
      </c>
      <c r="F19" s="7">
        <v>2224283118</v>
      </c>
      <c r="G19" s="8">
        <f>(((F19*100)/F18)-100)</f>
        <v>-3.9744328931550399</v>
      </c>
    </row>
    <row r="20" spans="1:7" x14ac:dyDescent="0.25">
      <c r="A20" s="6">
        <v>2015</v>
      </c>
      <c r="B20" s="7">
        <v>4088191801</v>
      </c>
      <c r="C20" s="8">
        <f>(((B20*100)/B19)-100)</f>
        <v>18.831183500342249</v>
      </c>
      <c r="D20" s="9">
        <v>1088152319</v>
      </c>
      <c r="E20" s="8">
        <f>(((D20*100)/D19)-100)</f>
        <v>-14.126669207103973</v>
      </c>
      <c r="F20" s="7">
        <f>B20-D20</f>
        <v>3000039482</v>
      </c>
      <c r="G20" s="8">
        <f>(((F20*100)/F19)-100)</f>
        <v>34.876691628066396</v>
      </c>
    </row>
    <row r="21" spans="1:7" x14ac:dyDescent="0.25">
      <c r="A21" s="10">
        <v>2016</v>
      </c>
      <c r="B21" s="11">
        <v>4430585661</v>
      </c>
      <c r="C21" s="12">
        <f>(((B21*100)/B20)-100)</f>
        <v>8.3751907118508484</v>
      </c>
      <c r="D21" s="13">
        <v>350554580</v>
      </c>
      <c r="E21" s="12">
        <f>(((D21*100)/D20)-100)</f>
        <v>-67.784420078049749</v>
      </c>
      <c r="F21" s="11">
        <f>B21-D21</f>
        <v>4080031081</v>
      </c>
      <c r="G21" s="12">
        <f>(((F21*100)/F20)-100)</f>
        <v>35.999246192587265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8" sqref="I8"/>
    </sheetView>
  </sheetViews>
  <sheetFormatPr defaultRowHeight="15" x14ac:dyDescent="0.25"/>
  <cols>
    <col min="2" max="2" width="14.28515625" bestFit="1" customWidth="1"/>
    <col min="4" max="4" width="14.42578125" bestFit="1" customWidth="1"/>
    <col min="6" max="6" width="10.85546875" bestFit="1" customWidth="1"/>
  </cols>
  <sheetData>
    <row r="1" spans="1:7" x14ac:dyDescent="0.25">
      <c r="A1" s="5" t="s">
        <v>242</v>
      </c>
      <c r="B1" s="5" t="s">
        <v>243</v>
      </c>
      <c r="C1" s="5" t="s">
        <v>244</v>
      </c>
      <c r="D1" s="5" t="s">
        <v>245</v>
      </c>
      <c r="E1" s="5" t="s">
        <v>244</v>
      </c>
      <c r="F1" s="5" t="s">
        <v>246</v>
      </c>
      <c r="G1" s="5" t="s">
        <v>244</v>
      </c>
    </row>
    <row r="2" spans="1:7" x14ac:dyDescent="0.25">
      <c r="A2" s="6">
        <v>1997</v>
      </c>
      <c r="B2" s="9">
        <v>586859612</v>
      </c>
      <c r="C2" s="14">
        <v>0</v>
      </c>
      <c r="D2" s="9">
        <v>249716032</v>
      </c>
      <c r="E2" s="8">
        <v>0</v>
      </c>
      <c r="F2" s="15">
        <f>(B2-D2)</f>
        <v>337143580</v>
      </c>
      <c r="G2" s="14">
        <v>0</v>
      </c>
    </row>
    <row r="3" spans="1:7" x14ac:dyDescent="0.25">
      <c r="A3" s="6">
        <v>1998</v>
      </c>
      <c r="B3" s="9">
        <v>1090626849</v>
      </c>
      <c r="C3" s="14">
        <f>(((B3*100)/B2)-100)</f>
        <v>85.841183598097047</v>
      </c>
      <c r="D3" s="9">
        <v>457470063</v>
      </c>
      <c r="E3" s="8">
        <f>(((D3*100)/D2)-100)</f>
        <v>83.196112534737068</v>
      </c>
      <c r="F3" s="15">
        <f t="shared" ref="F3:F19" si="0">(B3-D3)</f>
        <v>633156786</v>
      </c>
      <c r="G3" s="16">
        <f>(((F3*100)/F2)-100)</f>
        <v>87.800338953510561</v>
      </c>
    </row>
    <row r="4" spans="1:7" x14ac:dyDescent="0.25">
      <c r="A4" s="6">
        <v>1999</v>
      </c>
      <c r="B4" s="9">
        <v>1579820136</v>
      </c>
      <c r="C4" s="14">
        <f t="shared" ref="C4:C17" si="1">(((B4*100)/B3)-100)</f>
        <v>44.854322763880532</v>
      </c>
      <c r="D4" s="9">
        <v>319756661</v>
      </c>
      <c r="E4" s="8">
        <f t="shared" ref="E4:E17" si="2">(((D4*100)/D3)-100)</f>
        <v>-30.103259893533192</v>
      </c>
      <c r="F4" s="15">
        <f t="shared" si="0"/>
        <v>1260063475</v>
      </c>
      <c r="G4" s="16">
        <f t="shared" ref="G4:G17" si="3">(((F4*100)/F3)-100)</f>
        <v>99.012867406904803</v>
      </c>
    </row>
    <row r="5" spans="1:7" x14ac:dyDescent="0.25">
      <c r="A5" s="6">
        <v>2000</v>
      </c>
      <c r="B5" s="9">
        <v>2591757890</v>
      </c>
      <c r="C5" s="14">
        <f t="shared" si="1"/>
        <v>64.053985067069675</v>
      </c>
      <c r="D5" s="9">
        <v>279543178</v>
      </c>
      <c r="E5" s="8">
        <f t="shared" si="2"/>
        <v>-12.576276870742035</v>
      </c>
      <c r="F5" s="15">
        <f t="shared" si="0"/>
        <v>2312214712</v>
      </c>
      <c r="G5" s="16">
        <f t="shared" si="3"/>
        <v>83.499859957451747</v>
      </c>
    </row>
    <row r="6" spans="1:7" x14ac:dyDescent="0.25">
      <c r="A6" s="6">
        <v>2001</v>
      </c>
      <c r="B6" s="9">
        <v>2762842232</v>
      </c>
      <c r="C6" s="14">
        <f t="shared" si="1"/>
        <v>6.6010927432731705</v>
      </c>
      <c r="D6" s="9">
        <v>23416078</v>
      </c>
      <c r="E6" s="8">
        <f t="shared" si="2"/>
        <v>-91.623448596552763</v>
      </c>
      <c r="F6" s="15">
        <f t="shared" si="0"/>
        <v>2739426154</v>
      </c>
      <c r="G6" s="16">
        <f t="shared" si="3"/>
        <v>18.4762876813665</v>
      </c>
    </row>
    <row r="7" spans="1:7" x14ac:dyDescent="0.25">
      <c r="A7" s="6">
        <v>2002</v>
      </c>
      <c r="B7" s="9">
        <v>2321936921</v>
      </c>
      <c r="C7" s="14">
        <f t="shared" si="1"/>
        <v>-15.958396244755249</v>
      </c>
      <c r="D7" s="9">
        <v>13640301</v>
      </c>
      <c r="E7" s="8">
        <f t="shared" si="2"/>
        <v>-41.748139889182127</v>
      </c>
      <c r="F7" s="15">
        <f t="shared" si="0"/>
        <v>2308296620</v>
      </c>
      <c r="G7" s="16">
        <f t="shared" si="3"/>
        <v>-15.737950569336647</v>
      </c>
    </row>
    <row r="8" spans="1:7" x14ac:dyDescent="0.25">
      <c r="A8" s="6">
        <v>2003</v>
      </c>
      <c r="B8" s="9">
        <v>1923187182</v>
      </c>
      <c r="C8" s="14">
        <f t="shared" si="1"/>
        <v>-17.173151233939137</v>
      </c>
      <c r="D8" s="9">
        <v>12654643</v>
      </c>
      <c r="E8" s="8">
        <f t="shared" si="2"/>
        <v>-7.2260722105765893</v>
      </c>
      <c r="F8" s="15">
        <f t="shared" si="0"/>
        <v>1910532539</v>
      </c>
      <c r="G8" s="16">
        <f t="shared" si="3"/>
        <v>-17.231931007203045</v>
      </c>
    </row>
    <row r="9" spans="1:7" x14ac:dyDescent="0.25">
      <c r="A9" s="6">
        <v>2004</v>
      </c>
      <c r="B9" s="9">
        <v>3229017097</v>
      </c>
      <c r="C9" s="14">
        <f t="shared" si="1"/>
        <v>67.899262600222556</v>
      </c>
      <c r="D9" s="9">
        <v>48261074</v>
      </c>
      <c r="E9" s="8">
        <f t="shared" si="2"/>
        <v>281.37048986684175</v>
      </c>
      <c r="F9" s="15">
        <f t="shared" si="0"/>
        <v>3180756023</v>
      </c>
      <c r="G9" s="16">
        <f t="shared" si="3"/>
        <v>66.485310146293187</v>
      </c>
    </row>
    <row r="10" spans="1:7" x14ac:dyDescent="0.25">
      <c r="A10" s="6">
        <v>2005</v>
      </c>
      <c r="B10" s="9">
        <v>3152487968</v>
      </c>
      <c r="C10" s="14">
        <f t="shared" si="1"/>
        <v>-2.370044093947385</v>
      </c>
      <c r="D10" s="9">
        <v>16817881</v>
      </c>
      <c r="E10" s="8">
        <f t="shared" si="2"/>
        <v>-65.152286084640394</v>
      </c>
      <c r="F10" s="15">
        <f t="shared" si="0"/>
        <v>3135670087</v>
      </c>
      <c r="G10" s="16">
        <f t="shared" si="3"/>
        <v>-1.4174597383132834</v>
      </c>
    </row>
    <row r="11" spans="1:7" x14ac:dyDescent="0.25">
      <c r="A11" s="6">
        <v>2006</v>
      </c>
      <c r="B11" s="9">
        <v>3158616189</v>
      </c>
      <c r="C11" s="14">
        <f t="shared" si="1"/>
        <v>0.19439316064662648</v>
      </c>
      <c r="D11" s="9">
        <v>27492355</v>
      </c>
      <c r="E11" s="8">
        <f t="shared" si="2"/>
        <v>63.470980678243592</v>
      </c>
      <c r="F11" s="15">
        <f t="shared" si="0"/>
        <v>3131123834</v>
      </c>
      <c r="G11" s="16">
        <f t="shared" si="3"/>
        <v>-0.14498505499184944</v>
      </c>
    </row>
    <row r="12" spans="1:7" x14ac:dyDescent="0.25">
      <c r="A12" s="6">
        <v>2007</v>
      </c>
      <c r="B12" s="9">
        <v>4517897722</v>
      </c>
      <c r="C12" s="14">
        <f t="shared" si="1"/>
        <v>43.034083651370793</v>
      </c>
      <c r="D12" s="9">
        <v>93158955</v>
      </c>
      <c r="E12" s="8">
        <f t="shared" si="2"/>
        <v>238.85403778614091</v>
      </c>
      <c r="F12" s="15">
        <f t="shared" si="0"/>
        <v>4424738767</v>
      </c>
      <c r="G12" s="16">
        <f t="shared" si="3"/>
        <v>41.31471642714979</v>
      </c>
    </row>
    <row r="13" spans="1:7" x14ac:dyDescent="0.25">
      <c r="A13" s="6">
        <v>2008</v>
      </c>
      <c r="B13" s="9">
        <v>5466616445</v>
      </c>
      <c r="C13" s="14">
        <f t="shared" si="1"/>
        <v>20.999119089841145</v>
      </c>
      <c r="D13" s="9">
        <v>539443079</v>
      </c>
      <c r="E13" s="8">
        <f t="shared" si="2"/>
        <v>479.05660169760381</v>
      </c>
      <c r="F13" s="15">
        <f t="shared" si="0"/>
        <v>4927173366</v>
      </c>
      <c r="G13" s="16">
        <f t="shared" si="3"/>
        <v>11.355124572487554</v>
      </c>
    </row>
    <row r="14" spans="1:7" x14ac:dyDescent="0.25">
      <c r="A14" s="6">
        <v>2009</v>
      </c>
      <c r="B14" s="9">
        <v>3860758516</v>
      </c>
      <c r="C14" s="14">
        <f t="shared" si="1"/>
        <v>-29.375719792245278</v>
      </c>
      <c r="D14" s="9">
        <v>248735358</v>
      </c>
      <c r="E14" s="8">
        <f t="shared" si="2"/>
        <v>-53.890342154153394</v>
      </c>
      <c r="F14" s="15">
        <f t="shared" si="0"/>
        <v>3612023158</v>
      </c>
      <c r="G14" s="16">
        <f t="shared" si="3"/>
        <v>-26.691778638746598</v>
      </c>
    </row>
    <row r="15" spans="1:7" x14ac:dyDescent="0.25">
      <c r="A15" s="6">
        <v>2010</v>
      </c>
      <c r="B15" s="9">
        <v>3950926544</v>
      </c>
      <c r="C15" s="14">
        <f t="shared" si="1"/>
        <v>2.3355003330646014</v>
      </c>
      <c r="D15" s="9">
        <v>193984784</v>
      </c>
      <c r="E15" s="8">
        <f t="shared" si="2"/>
        <v>-22.011576657308211</v>
      </c>
      <c r="F15" s="15">
        <f t="shared" si="0"/>
        <v>3756941760</v>
      </c>
      <c r="G15" s="16">
        <f t="shared" si="3"/>
        <v>4.0121171891999268</v>
      </c>
    </row>
    <row r="16" spans="1:7" x14ac:dyDescent="0.25">
      <c r="A16" s="6">
        <v>2011</v>
      </c>
      <c r="B16" s="9">
        <v>3922890443</v>
      </c>
      <c r="C16" s="14">
        <f t="shared" si="1"/>
        <v>-0.70960825739918221</v>
      </c>
      <c r="D16" s="9">
        <v>208445595</v>
      </c>
      <c r="E16" s="8">
        <f t="shared" si="2"/>
        <v>7.4546109760856325</v>
      </c>
      <c r="F16" s="15">
        <f t="shared" si="0"/>
        <v>3714444848</v>
      </c>
      <c r="G16" s="16">
        <f t="shared" si="3"/>
        <v>-1.1311570611091923</v>
      </c>
    </row>
    <row r="17" spans="1:7" x14ac:dyDescent="0.25">
      <c r="A17" s="6">
        <v>2012</v>
      </c>
      <c r="B17" s="9">
        <v>4562175554</v>
      </c>
      <c r="C17" s="14">
        <f t="shared" si="1"/>
        <v>16.296277458901244</v>
      </c>
      <c r="D17" s="9">
        <v>252913767</v>
      </c>
      <c r="E17" s="8">
        <f t="shared" si="2"/>
        <v>21.333227022619496</v>
      </c>
      <c r="F17" s="15">
        <f t="shared" si="0"/>
        <v>4309261787</v>
      </c>
      <c r="G17" s="16">
        <f t="shared" si="3"/>
        <v>16.013616121404311</v>
      </c>
    </row>
    <row r="18" spans="1:7" x14ac:dyDescent="0.25">
      <c r="A18" s="6">
        <v>2013</v>
      </c>
      <c r="B18" s="9">
        <v>3775327380</v>
      </c>
      <c r="C18" s="14">
        <f>(((B18*100)/B17)-100)</f>
        <v>-17.247213849763227</v>
      </c>
      <c r="D18" s="9">
        <v>152893958</v>
      </c>
      <c r="E18" s="8">
        <f>(((D18*100)/D17)-100)</f>
        <v>-39.54700061859424</v>
      </c>
      <c r="F18" s="15">
        <f t="shared" si="0"/>
        <v>3622433422</v>
      </c>
      <c r="G18" s="16">
        <f>(((F18*100)/F17)-100)</f>
        <v>-15.938422842445888</v>
      </c>
    </row>
    <row r="19" spans="1:7" x14ac:dyDescent="0.25">
      <c r="A19" s="6">
        <v>2014</v>
      </c>
      <c r="B19" s="9">
        <v>3406050836</v>
      </c>
      <c r="C19" s="14">
        <f>(((B19*100)/B18)-100)</f>
        <v>-9.7813118395046246</v>
      </c>
      <c r="D19" s="9">
        <v>189837994</v>
      </c>
      <c r="E19" s="8">
        <f>(((D19*100)/D18)-100)</f>
        <v>24.163175892143499</v>
      </c>
      <c r="F19" s="15">
        <f t="shared" si="0"/>
        <v>3216212842</v>
      </c>
      <c r="G19" s="16">
        <f>(((F19*100)/F18)-100)</f>
        <v>-11.214024736325442</v>
      </c>
    </row>
    <row r="20" spans="1:7" x14ac:dyDescent="0.25">
      <c r="A20" s="6">
        <v>2015</v>
      </c>
      <c r="B20" s="9">
        <v>3681139880</v>
      </c>
      <c r="C20" s="14">
        <f>(((B20*100)/B19)-100)</f>
        <v>8.0764808643625372</v>
      </c>
      <c r="D20" s="9">
        <v>133420343</v>
      </c>
      <c r="E20" s="8">
        <f>(((D20*100)/D19)-100)</f>
        <v>-29.718840686864823</v>
      </c>
      <c r="F20" s="15">
        <f>B20-D20</f>
        <v>3547719537</v>
      </c>
      <c r="G20" s="16">
        <f>(((F20*100)/F19)-100)</f>
        <v>10.307361834730216</v>
      </c>
    </row>
    <row r="21" spans="1:7" x14ac:dyDescent="0.25">
      <c r="A21" s="10">
        <v>2016</v>
      </c>
      <c r="B21" s="13">
        <v>4002545485</v>
      </c>
      <c r="C21" s="17">
        <f>(((B21*100)/B20)-100)</f>
        <v>8.7311434902604077</v>
      </c>
      <c r="D21" s="13">
        <v>146469453</v>
      </c>
      <c r="E21" s="12">
        <f>(((D21*100)/D20)-100)</f>
        <v>9.7804500472615388</v>
      </c>
      <c r="F21" s="18">
        <f>B21-D21</f>
        <v>3856076032</v>
      </c>
      <c r="G21" s="19">
        <f>(((F21*100)/F20)-100)</f>
        <v>8.6916818475665139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25" sqref="E25"/>
    </sheetView>
  </sheetViews>
  <sheetFormatPr defaultRowHeight="15" x14ac:dyDescent="0.25"/>
  <cols>
    <col min="1" max="1" width="5" bestFit="1" customWidth="1"/>
    <col min="2" max="2" width="13.85546875" bestFit="1" customWidth="1"/>
    <col min="4" max="4" width="5" bestFit="1" customWidth="1"/>
    <col min="5" max="5" width="15.42578125" bestFit="1" customWidth="1"/>
    <col min="7" max="7" width="5" bestFit="1" customWidth="1"/>
    <col min="8" max="8" width="16.42578125" bestFit="1" customWidth="1"/>
  </cols>
  <sheetData>
    <row r="1" spans="1:8" x14ac:dyDescent="0.25">
      <c r="A1" s="20" t="s">
        <v>247</v>
      </c>
      <c r="B1" s="20"/>
      <c r="D1" s="21" t="s">
        <v>248</v>
      </c>
      <c r="E1" s="22"/>
      <c r="F1" s="23"/>
      <c r="G1" s="24" t="s">
        <v>249</v>
      </c>
      <c r="H1" s="25"/>
    </row>
    <row r="2" spans="1:8" x14ac:dyDescent="0.25">
      <c r="A2" s="26" t="s">
        <v>242</v>
      </c>
      <c r="B2" s="26" t="s">
        <v>250</v>
      </c>
      <c r="D2" s="26" t="s">
        <v>242</v>
      </c>
      <c r="E2" s="26" t="s">
        <v>251</v>
      </c>
      <c r="F2" s="27"/>
      <c r="G2" s="26" t="s">
        <v>242</v>
      </c>
      <c r="H2" s="26" t="s">
        <v>251</v>
      </c>
    </row>
    <row r="3" spans="1:8" x14ac:dyDescent="0.25">
      <c r="A3" s="26">
        <v>1997</v>
      </c>
      <c r="B3" s="28">
        <f t="shared" ref="B3:B22" si="0">(E3/H3)*100</f>
        <v>3.2439329227621481</v>
      </c>
      <c r="D3" s="26">
        <v>1997</v>
      </c>
      <c r="E3" s="28">
        <v>586859612</v>
      </c>
      <c r="F3" s="29"/>
      <c r="G3" s="26">
        <v>1997</v>
      </c>
      <c r="H3" s="28">
        <v>18090990966</v>
      </c>
    </row>
    <row r="4" spans="1:8" x14ac:dyDescent="0.25">
      <c r="A4" s="26">
        <v>1998</v>
      </c>
      <c r="B4" s="28">
        <f t="shared" si="0"/>
        <v>5.9838873068957916</v>
      </c>
      <c r="D4" s="26">
        <v>1998</v>
      </c>
      <c r="E4" s="28">
        <v>1090626849</v>
      </c>
      <c r="F4" s="29"/>
      <c r="G4" s="26">
        <v>1998</v>
      </c>
      <c r="H4" s="28">
        <v>18226059300</v>
      </c>
    </row>
    <row r="5" spans="1:8" x14ac:dyDescent="0.25">
      <c r="A5" s="26">
        <v>1999</v>
      </c>
      <c r="B5" s="28">
        <f t="shared" si="0"/>
        <v>9.0056480021154801</v>
      </c>
      <c r="D5" s="26">
        <v>1999</v>
      </c>
      <c r="E5" s="28">
        <v>1579820136</v>
      </c>
      <c r="F5" s="29"/>
      <c r="G5" s="26">
        <v>1999</v>
      </c>
      <c r="H5" s="28">
        <v>17542548139</v>
      </c>
    </row>
    <row r="6" spans="1:8" x14ac:dyDescent="0.25">
      <c r="A6" s="26">
        <v>2000</v>
      </c>
      <c r="B6" s="28">
        <f t="shared" si="0"/>
        <v>13.082789211362661</v>
      </c>
      <c r="D6" s="26">
        <v>2000</v>
      </c>
      <c r="E6" s="28">
        <v>2591757890</v>
      </c>
      <c r="F6" s="29"/>
      <c r="G6" s="26">
        <v>2000</v>
      </c>
      <c r="H6" s="28">
        <v>19810438341</v>
      </c>
    </row>
    <row r="7" spans="1:8" x14ac:dyDescent="0.25">
      <c r="A7" s="26">
        <v>2001</v>
      </c>
      <c r="B7" s="28">
        <f t="shared" si="0"/>
        <v>13.370029871685546</v>
      </c>
      <c r="D7" s="26">
        <v>2001</v>
      </c>
      <c r="E7" s="28">
        <v>2762842232</v>
      </c>
      <c r="F7" s="29"/>
      <c r="G7" s="26">
        <v>2001</v>
      </c>
      <c r="H7" s="28">
        <v>20664443225</v>
      </c>
    </row>
    <row r="8" spans="1:8" x14ac:dyDescent="0.25">
      <c r="A8" s="26">
        <v>2002</v>
      </c>
      <c r="B8" s="28">
        <f t="shared" si="0"/>
        <v>11.520106163744273</v>
      </c>
      <c r="D8" s="26">
        <v>2002</v>
      </c>
      <c r="E8" s="28">
        <v>2321936921</v>
      </c>
      <c r="F8" s="29"/>
      <c r="G8" s="26">
        <v>2002</v>
      </c>
      <c r="H8" s="28">
        <v>20155516694</v>
      </c>
    </row>
    <row r="9" spans="1:8" x14ac:dyDescent="0.25">
      <c r="A9" s="26">
        <v>2003</v>
      </c>
      <c r="B9" s="28">
        <f t="shared" si="0"/>
        <v>8.3077264971441629</v>
      </c>
      <c r="D9" s="26">
        <v>2003</v>
      </c>
      <c r="E9" s="28">
        <v>1923187182</v>
      </c>
      <c r="F9" s="29"/>
      <c r="G9" s="26">
        <v>2003</v>
      </c>
      <c r="H9" s="28">
        <v>23149380070</v>
      </c>
    </row>
    <row r="10" spans="1:8" x14ac:dyDescent="0.25">
      <c r="A10" s="26">
        <v>2004</v>
      </c>
      <c r="B10" s="28">
        <f t="shared" si="0"/>
        <v>10.360161829017544</v>
      </c>
      <c r="D10" s="26">
        <v>2004</v>
      </c>
      <c r="E10" s="28">
        <v>3229017097</v>
      </c>
      <c r="F10" s="29"/>
      <c r="G10" s="26">
        <v>2004</v>
      </c>
      <c r="H10" s="28">
        <v>31167631841</v>
      </c>
    </row>
    <row r="11" spans="1:8" x14ac:dyDescent="0.25">
      <c r="A11" s="26">
        <v>2005</v>
      </c>
      <c r="B11" s="28">
        <f t="shared" si="0"/>
        <v>8.2651205342102259</v>
      </c>
      <c r="D11" s="26">
        <v>2005</v>
      </c>
      <c r="E11" s="28">
        <v>3152487968</v>
      </c>
      <c r="F11" s="29"/>
      <c r="G11" s="26">
        <v>2005</v>
      </c>
      <c r="H11" s="28">
        <v>38142068890</v>
      </c>
    </row>
    <row r="12" spans="1:8" x14ac:dyDescent="0.25">
      <c r="A12" s="26">
        <v>2006</v>
      </c>
      <c r="B12" s="28">
        <f t="shared" si="0"/>
        <v>6.844694674865039</v>
      </c>
      <c r="D12" s="26">
        <v>2006</v>
      </c>
      <c r="E12" s="28">
        <v>3158616189</v>
      </c>
      <c r="F12" s="29"/>
      <c r="G12" s="26">
        <v>2006</v>
      </c>
      <c r="H12" s="28">
        <v>46146926036</v>
      </c>
    </row>
    <row r="13" spans="1:8" x14ac:dyDescent="0.25">
      <c r="A13" s="26">
        <v>2007</v>
      </c>
      <c r="B13" s="28">
        <f t="shared" si="0"/>
        <v>8.7329029185184339</v>
      </c>
      <c r="D13" s="26">
        <v>2007</v>
      </c>
      <c r="E13" s="28">
        <v>4517897722</v>
      </c>
      <c r="F13" s="29"/>
      <c r="G13" s="26">
        <v>2007</v>
      </c>
      <c r="H13" s="28">
        <v>51734202981</v>
      </c>
    </row>
    <row r="14" spans="1:8" x14ac:dyDescent="0.25">
      <c r="A14" s="26">
        <v>2008</v>
      </c>
      <c r="B14" s="28">
        <f t="shared" si="0"/>
        <v>9.4737673084816816</v>
      </c>
      <c r="D14" s="26">
        <v>2008</v>
      </c>
      <c r="E14" s="28">
        <v>5466616445</v>
      </c>
      <c r="F14" s="29"/>
      <c r="G14" s="26">
        <v>2008</v>
      </c>
      <c r="H14" s="28">
        <v>57702667450</v>
      </c>
    </row>
    <row r="15" spans="1:8" x14ac:dyDescent="0.25">
      <c r="A15" s="26">
        <v>2009</v>
      </c>
      <c r="B15" s="28">
        <f t="shared" si="0"/>
        <v>9.1097178057424308</v>
      </c>
      <c r="D15" s="26">
        <v>2009</v>
      </c>
      <c r="E15" s="28">
        <v>3860758516</v>
      </c>
      <c r="F15" s="29"/>
      <c r="G15" s="26">
        <v>2009</v>
      </c>
      <c r="H15" s="28">
        <v>42380659844</v>
      </c>
    </row>
    <row r="16" spans="1:8" x14ac:dyDescent="0.25">
      <c r="A16" s="26">
        <v>2010</v>
      </c>
      <c r="B16" s="28">
        <f t="shared" si="0"/>
        <v>7.5553512530705786</v>
      </c>
      <c r="D16" s="26">
        <v>2010</v>
      </c>
      <c r="E16" s="28">
        <v>3950926544</v>
      </c>
      <c r="F16" s="29"/>
      <c r="G16" s="26">
        <v>2010</v>
      </c>
      <c r="H16" s="28">
        <v>52293088854</v>
      </c>
    </row>
    <row r="17" spans="1:8" x14ac:dyDescent="0.25">
      <c r="A17" s="26">
        <v>2011</v>
      </c>
      <c r="B17" s="28">
        <f t="shared" si="0"/>
        <v>6.5497047215868349</v>
      </c>
      <c r="D17" s="26">
        <v>2011</v>
      </c>
      <c r="E17" s="28">
        <v>3922890443</v>
      </c>
      <c r="F17" s="29"/>
      <c r="G17" s="26">
        <v>2011</v>
      </c>
      <c r="H17" s="28">
        <v>59894157214</v>
      </c>
    </row>
    <row r="18" spans="1:8" x14ac:dyDescent="0.25">
      <c r="A18" s="26">
        <v>2012</v>
      </c>
      <c r="B18" s="28">
        <f t="shared" si="0"/>
        <v>7.6869478671699065</v>
      </c>
      <c r="D18" s="26">
        <v>2012</v>
      </c>
      <c r="E18" s="28">
        <v>4562175554</v>
      </c>
      <c r="F18" s="29"/>
      <c r="G18" s="26">
        <v>2012</v>
      </c>
      <c r="H18" s="28">
        <v>59349635679</v>
      </c>
    </row>
    <row r="19" spans="1:8" x14ac:dyDescent="0.25">
      <c r="A19" s="26">
        <v>2013</v>
      </c>
      <c r="B19" s="28">
        <f t="shared" si="0"/>
        <v>6.7209399313427589</v>
      </c>
      <c r="D19" s="26">
        <v>2013</v>
      </c>
      <c r="E19" s="28">
        <v>3775327380</v>
      </c>
      <c r="F19" s="29"/>
      <c r="G19" s="26">
        <v>2013</v>
      </c>
      <c r="H19" s="28">
        <v>56172610060</v>
      </c>
    </row>
    <row r="20" spans="1:8" x14ac:dyDescent="0.25">
      <c r="A20" s="26">
        <v>2014</v>
      </c>
      <c r="B20" s="28">
        <f t="shared" si="0"/>
        <v>6.619083073552809</v>
      </c>
      <c r="D20" s="26">
        <v>2014</v>
      </c>
      <c r="E20" s="28">
        <v>3406050836</v>
      </c>
      <c r="F20" s="29"/>
      <c r="G20" s="26">
        <v>2014</v>
      </c>
      <c r="H20" s="28">
        <v>51458046351</v>
      </c>
    </row>
    <row r="21" spans="1:8" x14ac:dyDescent="0.25">
      <c r="A21" s="26">
        <v>2015</v>
      </c>
      <c r="B21" s="28">
        <f t="shared" si="0"/>
        <v>8.0769907470201261</v>
      </c>
      <c r="D21" s="26">
        <v>2015</v>
      </c>
      <c r="E21" s="28">
        <v>3681139880</v>
      </c>
      <c r="F21" s="29"/>
      <c r="G21" s="26">
        <v>2015</v>
      </c>
      <c r="H21" s="28">
        <v>45575635720</v>
      </c>
    </row>
    <row r="22" spans="1:8" x14ac:dyDescent="0.25">
      <c r="A22" s="26">
        <v>2016</v>
      </c>
      <c r="B22" s="28">
        <f t="shared" si="0"/>
        <v>8.6623954446670517</v>
      </c>
      <c r="D22" s="26">
        <v>2016</v>
      </c>
      <c r="E22" s="28">
        <v>4002545485</v>
      </c>
      <c r="F22" s="29"/>
      <c r="G22" s="26">
        <v>2016</v>
      </c>
      <c r="H22" s="28">
        <v>46205988985</v>
      </c>
    </row>
  </sheetData>
  <mergeCells count="3">
    <mergeCell ref="A1:B1"/>
    <mergeCell ref="D1:E1"/>
    <mergeCell ref="G1:H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" sqref="J1"/>
    </sheetView>
  </sheetViews>
  <sheetFormatPr defaultRowHeight="15" x14ac:dyDescent="0.25"/>
  <cols>
    <col min="1" max="1" width="5" bestFit="1" customWidth="1"/>
    <col min="2" max="2" width="13.85546875" bestFit="1" customWidth="1"/>
    <col min="4" max="4" width="5" bestFit="1" customWidth="1"/>
    <col min="5" max="5" width="13.85546875" bestFit="1" customWidth="1"/>
    <col min="7" max="7" width="5" bestFit="1" customWidth="1"/>
    <col min="8" max="8" width="16.42578125" bestFit="1" customWidth="1"/>
  </cols>
  <sheetData>
    <row r="1" spans="1:8" x14ac:dyDescent="0.25">
      <c r="A1" s="20" t="s">
        <v>252</v>
      </c>
      <c r="B1" s="20"/>
      <c r="D1" s="30" t="s">
        <v>253</v>
      </c>
      <c r="E1" s="31"/>
      <c r="G1" s="32" t="s">
        <v>254</v>
      </c>
      <c r="H1" s="32"/>
    </row>
    <row r="2" spans="1:8" x14ac:dyDescent="0.25">
      <c r="A2" s="26" t="s">
        <v>242</v>
      </c>
      <c r="B2" s="26" t="s">
        <v>250</v>
      </c>
      <c r="D2" s="26" t="s">
        <v>242</v>
      </c>
      <c r="E2" s="26" t="s">
        <v>251</v>
      </c>
      <c r="G2" s="26" t="s">
        <v>242</v>
      </c>
      <c r="H2" s="26" t="s">
        <v>251</v>
      </c>
    </row>
    <row r="3" spans="1:8" x14ac:dyDescent="0.25">
      <c r="A3" s="26">
        <v>1997</v>
      </c>
      <c r="B3" s="28">
        <f t="shared" ref="B3:B22" si="0">(E3/H3)*100</f>
        <v>0.87539934050117374</v>
      </c>
      <c r="D3" s="26">
        <v>1997</v>
      </c>
      <c r="E3" s="28">
        <v>249716032</v>
      </c>
      <c r="G3" s="26">
        <v>1997</v>
      </c>
      <c r="H3" s="28">
        <v>28525956149</v>
      </c>
    </row>
    <row r="4" spans="1:8" x14ac:dyDescent="0.25">
      <c r="A4" s="26">
        <v>1998</v>
      </c>
      <c r="B4" s="28">
        <f t="shared" si="0"/>
        <v>1.6367815339470113</v>
      </c>
      <c r="D4" s="26">
        <v>1998</v>
      </c>
      <c r="E4" s="28">
        <v>457470063</v>
      </c>
      <c r="G4" s="26">
        <v>1998</v>
      </c>
      <c r="H4" s="28">
        <v>27949366089</v>
      </c>
    </row>
    <row r="5" spans="1:8" x14ac:dyDescent="0.25">
      <c r="A5" s="26">
        <v>1999</v>
      </c>
      <c r="B5" s="28">
        <f t="shared" si="0"/>
        <v>1.3703050592927324</v>
      </c>
      <c r="D5" s="26">
        <v>1999</v>
      </c>
      <c r="E5" s="28">
        <v>319756661</v>
      </c>
      <c r="G5" s="26">
        <v>1999</v>
      </c>
      <c r="H5" s="28">
        <v>23334706300</v>
      </c>
    </row>
    <row r="6" spans="1:8" x14ac:dyDescent="0.25">
      <c r="A6" s="26">
        <v>2000</v>
      </c>
      <c r="B6" s="28">
        <f t="shared" si="0"/>
        <v>1.0910642223305114</v>
      </c>
      <c r="D6" s="26">
        <v>2000</v>
      </c>
      <c r="E6" s="28">
        <v>279543178</v>
      </c>
      <c r="G6" s="26">
        <v>2000</v>
      </c>
      <c r="H6" s="28">
        <v>25621147892</v>
      </c>
    </row>
    <row r="7" spans="1:8" x14ac:dyDescent="0.25">
      <c r="A7" s="26">
        <v>2001</v>
      </c>
      <c r="B7" s="28">
        <f t="shared" si="0"/>
        <v>9.4511222395027461E-2</v>
      </c>
      <c r="D7" s="26">
        <v>2001</v>
      </c>
      <c r="E7" s="28">
        <v>23416078</v>
      </c>
      <c r="G7" s="26">
        <v>2001</v>
      </c>
      <c r="H7" s="28">
        <v>24775976235</v>
      </c>
    </row>
    <row r="8" spans="1:8" x14ac:dyDescent="0.25">
      <c r="A8" s="26">
        <v>2002</v>
      </c>
      <c r="B8" s="28">
        <f t="shared" si="0"/>
        <v>6.877095369426596E-2</v>
      </c>
      <c r="D8" s="26">
        <v>2002</v>
      </c>
      <c r="E8" s="28">
        <v>13640301</v>
      </c>
      <c r="G8" s="26">
        <v>2002</v>
      </c>
      <c r="H8" s="28">
        <v>19834392672</v>
      </c>
    </row>
    <row r="9" spans="1:8" x14ac:dyDescent="0.25">
      <c r="A9" s="26">
        <v>2003</v>
      </c>
      <c r="B9" s="28">
        <f t="shared" si="0"/>
        <v>6.2245767568516824E-2</v>
      </c>
      <c r="D9" s="26">
        <v>2003</v>
      </c>
      <c r="E9" s="28">
        <v>12654643</v>
      </c>
      <c r="G9" s="26">
        <v>2003</v>
      </c>
      <c r="H9" s="28">
        <v>20330126038</v>
      </c>
    </row>
    <row r="10" spans="1:8" x14ac:dyDescent="0.25">
      <c r="A10" s="26">
        <v>2004</v>
      </c>
      <c r="B10" s="28">
        <f t="shared" si="0"/>
        <v>0.17806212241075545</v>
      </c>
      <c r="D10" s="26">
        <v>2004</v>
      </c>
      <c r="E10" s="28">
        <v>48261074</v>
      </c>
      <c r="G10" s="26">
        <v>2004</v>
      </c>
      <c r="H10" s="28">
        <v>27103503736</v>
      </c>
    </row>
    <row r="11" spans="1:8" x14ac:dyDescent="0.25">
      <c r="A11" s="26">
        <v>2005</v>
      </c>
      <c r="B11" s="28">
        <f t="shared" si="0"/>
        <v>5.5155043333398018E-2</v>
      </c>
      <c r="D11" s="26">
        <v>2005</v>
      </c>
      <c r="E11" s="28">
        <v>16817881</v>
      </c>
      <c r="G11" s="26">
        <v>2005</v>
      </c>
      <c r="H11" s="28">
        <v>30492009404</v>
      </c>
    </row>
    <row r="12" spans="1:8" x14ac:dyDescent="0.25">
      <c r="A12" s="26">
        <v>2006</v>
      </c>
      <c r="B12" s="28">
        <f t="shared" si="0"/>
        <v>7.4209833597202804E-2</v>
      </c>
      <c r="D12" s="26">
        <v>2006</v>
      </c>
      <c r="E12" s="28">
        <v>27492355</v>
      </c>
      <c r="G12" s="26">
        <v>2006</v>
      </c>
      <c r="H12" s="28">
        <v>37046781629</v>
      </c>
    </row>
    <row r="13" spans="1:8" x14ac:dyDescent="0.25">
      <c r="A13" s="26">
        <v>2007</v>
      </c>
      <c r="B13" s="28">
        <f t="shared" si="0"/>
        <v>0.19240308701672118</v>
      </c>
      <c r="D13" s="26">
        <v>2007</v>
      </c>
      <c r="E13" s="28">
        <v>93158955</v>
      </c>
      <c r="G13" s="26">
        <v>2007</v>
      </c>
      <c r="H13" s="28">
        <v>48418638414</v>
      </c>
    </row>
    <row r="14" spans="1:8" x14ac:dyDescent="0.25">
      <c r="A14" s="26">
        <v>2008</v>
      </c>
      <c r="B14" s="28">
        <f t="shared" si="0"/>
        <v>0.81301035019271017</v>
      </c>
      <c r="D14" s="26">
        <v>2008</v>
      </c>
      <c r="E14" s="28">
        <v>539443079</v>
      </c>
      <c r="G14" s="26">
        <v>2008</v>
      </c>
      <c r="H14" s="28">
        <v>66351317529</v>
      </c>
    </row>
    <row r="15" spans="1:8" x14ac:dyDescent="0.25">
      <c r="A15" s="26">
        <v>2009</v>
      </c>
      <c r="B15" s="28">
        <f t="shared" si="0"/>
        <v>0.4926625914893073</v>
      </c>
      <c r="D15" s="26">
        <v>2009</v>
      </c>
      <c r="E15" s="28">
        <v>248735358</v>
      </c>
      <c r="G15" s="26">
        <v>2009</v>
      </c>
      <c r="H15" s="28">
        <v>50487973371</v>
      </c>
    </row>
    <row r="16" spans="1:8" x14ac:dyDescent="0.25">
      <c r="A16" s="26">
        <v>2010</v>
      </c>
      <c r="B16" s="28">
        <f t="shared" si="0"/>
        <v>0.28616865406940978</v>
      </c>
      <c r="D16" s="26">
        <v>2010</v>
      </c>
      <c r="E16" s="28">
        <v>193984784</v>
      </c>
      <c r="G16" s="26">
        <v>2010</v>
      </c>
      <c r="H16" s="28">
        <v>67786873664</v>
      </c>
    </row>
    <row r="17" spans="1:8" x14ac:dyDescent="0.25">
      <c r="A17" s="26">
        <v>2011</v>
      </c>
      <c r="B17" s="28">
        <f t="shared" si="0"/>
        <v>0.25363336071682746</v>
      </c>
      <c r="D17" s="26">
        <v>2011</v>
      </c>
      <c r="E17" s="28">
        <v>208445595</v>
      </c>
      <c r="G17" s="26">
        <v>2011</v>
      </c>
      <c r="H17" s="28">
        <v>82183824088</v>
      </c>
    </row>
    <row r="18" spans="1:8" x14ac:dyDescent="0.25">
      <c r="A18" s="26">
        <v>2012</v>
      </c>
      <c r="B18" s="28">
        <f t="shared" si="0"/>
        <v>0.32497304979924202</v>
      </c>
      <c r="D18" s="26">
        <v>2012</v>
      </c>
      <c r="E18" s="28">
        <v>252913767</v>
      </c>
      <c r="G18" s="26">
        <v>2012</v>
      </c>
      <c r="H18" s="28">
        <v>77826074241</v>
      </c>
    </row>
    <row r="19" spans="1:8" x14ac:dyDescent="0.25">
      <c r="A19" s="26">
        <v>2013</v>
      </c>
      <c r="B19" s="28">
        <f t="shared" si="0"/>
        <v>0.17033048596996705</v>
      </c>
      <c r="D19" s="26">
        <v>2013</v>
      </c>
      <c r="E19" s="28">
        <v>152893958</v>
      </c>
      <c r="G19" s="26">
        <v>2013</v>
      </c>
      <c r="H19" s="28">
        <v>89763119696</v>
      </c>
    </row>
    <row r="20" spans="1:8" x14ac:dyDescent="0.25">
      <c r="A20" s="26">
        <v>2014</v>
      </c>
      <c r="B20" s="28">
        <f t="shared" si="0"/>
        <v>0.22381961770002617</v>
      </c>
      <c r="D20" s="33">
        <v>2014</v>
      </c>
      <c r="E20" s="34">
        <v>189837994</v>
      </c>
      <c r="G20" s="33">
        <v>2014</v>
      </c>
      <c r="H20" s="34">
        <v>84817406066</v>
      </c>
    </row>
    <row r="21" spans="1:8" x14ac:dyDescent="0.25">
      <c r="A21" s="26">
        <v>2015</v>
      </c>
      <c r="B21" s="28">
        <f t="shared" si="0"/>
        <v>0.20940848076512653</v>
      </c>
      <c r="D21" s="26">
        <v>2015</v>
      </c>
      <c r="E21" s="28">
        <v>133420343</v>
      </c>
      <c r="G21" s="26">
        <v>2015</v>
      </c>
      <c r="H21" s="28">
        <v>63712960675</v>
      </c>
    </row>
    <row r="22" spans="1:8" x14ac:dyDescent="0.25">
      <c r="A22" s="26">
        <v>2016</v>
      </c>
      <c r="B22" s="28">
        <f t="shared" si="0"/>
        <v>0.28295539478418252</v>
      </c>
      <c r="D22" s="26">
        <v>2016</v>
      </c>
      <c r="E22" s="28">
        <v>146469453</v>
      </c>
      <c r="G22" s="26">
        <v>2016</v>
      </c>
      <c r="H22" s="28">
        <v>51764149297</v>
      </c>
    </row>
  </sheetData>
  <mergeCells count="3">
    <mergeCell ref="A1:B1"/>
    <mergeCell ref="D1:E1"/>
    <mergeCell ref="G1:H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opLeftCell="A22" workbookViewId="0">
      <selection activeCell="N41" sqref="N41"/>
    </sheetView>
  </sheetViews>
  <sheetFormatPr defaultRowHeight="15" x14ac:dyDescent="0.25"/>
  <cols>
    <col min="1" max="1" width="6" bestFit="1" customWidth="1"/>
    <col min="2" max="2" width="6.5703125" bestFit="1" customWidth="1"/>
    <col min="4" max="4" width="5" bestFit="1" customWidth="1"/>
    <col min="5" max="5" width="15.42578125" bestFit="1" customWidth="1"/>
    <col min="7" max="7" width="5" bestFit="1" customWidth="1"/>
    <col min="8" max="8" width="15.42578125" bestFit="1" customWidth="1"/>
    <col min="10" max="10" width="5" bestFit="1" customWidth="1"/>
    <col min="11" max="11" width="13.85546875" bestFit="1" customWidth="1"/>
    <col min="13" max="13" width="5" bestFit="1" customWidth="1"/>
    <col min="14" max="14" width="16.42578125" bestFit="1" customWidth="1"/>
    <col min="16" max="16" width="5" bestFit="1" customWidth="1"/>
    <col min="17" max="17" width="16.42578125" bestFit="1" customWidth="1"/>
    <col min="19" max="19" width="5" bestFit="1" customWidth="1"/>
    <col min="20" max="20" width="17.5703125" bestFit="1" customWidth="1"/>
    <col min="22" max="22" width="5" bestFit="1" customWidth="1"/>
    <col min="23" max="23" width="17.5703125" bestFit="1" customWidth="1"/>
  </cols>
  <sheetData>
    <row r="1" spans="1:23" x14ac:dyDescent="0.25">
      <c r="A1" s="35"/>
      <c r="B1" s="35"/>
      <c r="C1" s="35"/>
      <c r="D1" s="22" t="s">
        <v>255</v>
      </c>
      <c r="E1" s="22"/>
      <c r="F1" s="23"/>
      <c r="G1" s="23"/>
      <c r="H1" s="23"/>
      <c r="I1" s="35"/>
      <c r="J1" s="22" t="s">
        <v>256</v>
      </c>
      <c r="K1" s="22"/>
      <c r="L1" s="35"/>
      <c r="M1" s="22"/>
      <c r="N1" s="22"/>
      <c r="O1" s="23"/>
      <c r="P1" s="21" t="s">
        <v>257</v>
      </c>
      <c r="Q1" s="21"/>
      <c r="R1" s="36"/>
      <c r="S1" s="36"/>
      <c r="T1" s="36"/>
      <c r="U1" s="35"/>
      <c r="V1" s="22" t="s">
        <v>258</v>
      </c>
      <c r="W1" s="22"/>
    </row>
    <row r="2" spans="1:23" ht="15.75" x14ac:dyDescent="0.25">
      <c r="A2" s="37"/>
      <c r="B2" s="37"/>
      <c r="C2" s="35"/>
      <c r="D2" s="21" t="s">
        <v>248</v>
      </c>
      <c r="E2" s="22"/>
      <c r="F2" s="23"/>
      <c r="G2" s="21" t="s">
        <v>259</v>
      </c>
      <c r="H2" s="22"/>
      <c r="I2" s="35"/>
      <c r="J2" s="24" t="s">
        <v>260</v>
      </c>
      <c r="K2" s="25"/>
      <c r="L2" s="35"/>
      <c r="M2" s="24" t="s">
        <v>249</v>
      </c>
      <c r="N2" s="25"/>
      <c r="O2" s="36"/>
      <c r="P2" s="21" t="s">
        <v>261</v>
      </c>
      <c r="Q2" s="21"/>
      <c r="R2" s="36"/>
      <c r="S2" s="21" t="s">
        <v>262</v>
      </c>
      <c r="T2" s="21"/>
      <c r="U2" s="35"/>
      <c r="V2" s="21" t="s">
        <v>263</v>
      </c>
      <c r="W2" s="22"/>
    </row>
    <row r="3" spans="1:23" ht="15.75" x14ac:dyDescent="0.25">
      <c r="A3" s="38" t="s">
        <v>264</v>
      </c>
      <c r="B3" s="38" t="s">
        <v>265</v>
      </c>
      <c r="C3" s="35"/>
      <c r="D3" s="26" t="s">
        <v>242</v>
      </c>
      <c r="E3" s="26" t="s">
        <v>251</v>
      </c>
      <c r="F3" s="27"/>
      <c r="G3" s="26" t="s">
        <v>242</v>
      </c>
      <c r="H3" s="26" t="s">
        <v>251</v>
      </c>
      <c r="I3" s="35"/>
      <c r="J3" s="26" t="s">
        <v>242</v>
      </c>
      <c r="K3" s="26" t="s">
        <v>251</v>
      </c>
      <c r="L3" s="35"/>
      <c r="M3" s="26" t="s">
        <v>242</v>
      </c>
      <c r="N3" s="26" t="s">
        <v>251</v>
      </c>
      <c r="O3" s="27"/>
      <c r="P3" s="26" t="s">
        <v>242</v>
      </c>
      <c r="Q3" s="26" t="s">
        <v>251</v>
      </c>
      <c r="R3" s="27"/>
      <c r="S3" s="26" t="s">
        <v>242</v>
      </c>
      <c r="T3" s="26" t="s">
        <v>251</v>
      </c>
      <c r="U3" s="35"/>
      <c r="V3" s="26" t="s">
        <v>242</v>
      </c>
      <c r="W3" s="26" t="s">
        <v>251</v>
      </c>
    </row>
    <row r="4" spans="1:23" ht="15.75" x14ac:dyDescent="0.25">
      <c r="A4" s="39">
        <v>1997</v>
      </c>
      <c r="B4" s="40">
        <f>LN((E4/K4)/(Q4/W4))</f>
        <v>2.5168245397744444</v>
      </c>
      <c r="C4" s="35"/>
      <c r="D4" s="26">
        <v>1997</v>
      </c>
      <c r="E4" s="28">
        <v>586859612</v>
      </c>
      <c r="F4" s="29"/>
      <c r="G4" s="26">
        <v>1997</v>
      </c>
      <c r="H4" s="28">
        <v>681026786</v>
      </c>
      <c r="I4" s="35"/>
      <c r="J4" s="26">
        <v>1997</v>
      </c>
      <c r="K4" s="28">
        <f>(H4-E4)</f>
        <v>94167174</v>
      </c>
      <c r="L4" s="35"/>
      <c r="M4" s="26">
        <v>1997</v>
      </c>
      <c r="N4" s="28">
        <v>18090990966</v>
      </c>
      <c r="O4" s="29"/>
      <c r="P4" s="26">
        <v>1997</v>
      </c>
      <c r="Q4" s="28">
        <f>(N4-E4)</f>
        <v>17504131354</v>
      </c>
      <c r="R4" s="29"/>
      <c r="S4" s="26">
        <v>1997</v>
      </c>
      <c r="T4" s="28">
        <v>52982725829</v>
      </c>
      <c r="U4" s="35"/>
      <c r="V4" s="26">
        <v>1997</v>
      </c>
      <c r="W4" s="41">
        <f>((T4-Q4)-H4)</f>
        <v>34797567689</v>
      </c>
    </row>
    <row r="5" spans="1:23" ht="15.75" x14ac:dyDescent="0.25">
      <c r="A5" s="39">
        <v>1998</v>
      </c>
      <c r="B5" s="40">
        <f t="shared" ref="B5:B20" si="0">LN((E5/K5)/(Q5/W5))</f>
        <v>3.2708790901601645</v>
      </c>
      <c r="C5" s="35"/>
      <c r="D5" s="26">
        <v>1998</v>
      </c>
      <c r="E5" s="28">
        <v>1090626849</v>
      </c>
      <c r="F5" s="29"/>
      <c r="G5" s="26">
        <v>1998</v>
      </c>
      <c r="H5" s="28">
        <v>1169983998</v>
      </c>
      <c r="I5" s="35"/>
      <c r="J5" s="26">
        <v>1998</v>
      </c>
      <c r="K5" s="28">
        <f t="shared" ref="K5:K23" si="1">(H5-E5)</f>
        <v>79357149</v>
      </c>
      <c r="L5" s="35"/>
      <c r="M5" s="26">
        <v>1998</v>
      </c>
      <c r="N5" s="28">
        <v>18226059300</v>
      </c>
      <c r="O5" s="29"/>
      <c r="P5" s="26">
        <v>1998</v>
      </c>
      <c r="Q5" s="28">
        <f t="shared" ref="Q5:Q23" si="2">(N5-E5)</f>
        <v>17135432451</v>
      </c>
      <c r="R5" s="29"/>
      <c r="S5" s="26">
        <v>1998</v>
      </c>
      <c r="T5" s="28">
        <v>51139861545</v>
      </c>
      <c r="U5" s="35"/>
      <c r="V5" s="26">
        <v>1998</v>
      </c>
      <c r="W5" s="41">
        <f t="shared" ref="W5:W20" si="3">((T5-Q5)-H5)</f>
        <v>32834445096</v>
      </c>
    </row>
    <row r="6" spans="1:23" ht="15.75" x14ac:dyDescent="0.25">
      <c r="A6" s="39">
        <v>1999</v>
      </c>
      <c r="B6" s="40">
        <f t="shared" si="0"/>
        <v>2.6818894411830851</v>
      </c>
      <c r="C6" s="35"/>
      <c r="D6" s="26">
        <v>1999</v>
      </c>
      <c r="E6" s="28">
        <v>1579820136</v>
      </c>
      <c r="F6" s="29"/>
      <c r="G6" s="26">
        <v>1999</v>
      </c>
      <c r="H6" s="28">
        <v>1784801867</v>
      </c>
      <c r="I6" s="35"/>
      <c r="J6" s="26">
        <v>1999</v>
      </c>
      <c r="K6" s="28">
        <f t="shared" si="1"/>
        <v>204981731</v>
      </c>
      <c r="L6" s="35"/>
      <c r="M6" s="26">
        <v>1999</v>
      </c>
      <c r="N6" s="28">
        <v>17542548139</v>
      </c>
      <c r="O6" s="29"/>
      <c r="P6" s="26">
        <v>1999</v>
      </c>
      <c r="Q6" s="28">
        <f t="shared" si="2"/>
        <v>15962728003</v>
      </c>
      <c r="R6" s="29"/>
      <c r="S6" s="26">
        <v>1999</v>
      </c>
      <c r="T6" s="28">
        <v>48012789947</v>
      </c>
      <c r="U6" s="35"/>
      <c r="V6" s="26">
        <v>1999</v>
      </c>
      <c r="W6" s="41">
        <f t="shared" si="3"/>
        <v>30265260077</v>
      </c>
    </row>
    <row r="7" spans="1:23" ht="15.75" x14ac:dyDescent="0.25">
      <c r="A7" s="39">
        <v>2000</v>
      </c>
      <c r="B7" s="40">
        <f t="shared" si="0"/>
        <v>1.8023729111743176</v>
      </c>
      <c r="C7" s="35"/>
      <c r="D7" s="26">
        <v>2000</v>
      </c>
      <c r="E7" s="28">
        <v>2591757890</v>
      </c>
      <c r="F7" s="29"/>
      <c r="G7" s="26">
        <v>2000</v>
      </c>
      <c r="H7" s="28">
        <v>3446951845</v>
      </c>
      <c r="I7" s="35"/>
      <c r="J7" s="26">
        <v>2000</v>
      </c>
      <c r="K7" s="28">
        <f t="shared" si="1"/>
        <v>855193955</v>
      </c>
      <c r="L7" s="35"/>
      <c r="M7" s="26">
        <v>2000</v>
      </c>
      <c r="N7" s="28">
        <v>19810438341</v>
      </c>
      <c r="O7" s="29"/>
      <c r="P7" s="26">
        <v>2000</v>
      </c>
      <c r="Q7" s="28">
        <f t="shared" si="2"/>
        <v>17218680451</v>
      </c>
      <c r="R7" s="29"/>
      <c r="S7" s="26">
        <v>2000</v>
      </c>
      <c r="T7" s="28">
        <v>55118919865</v>
      </c>
      <c r="U7" s="35"/>
      <c r="V7" s="26">
        <v>2000</v>
      </c>
      <c r="W7" s="41">
        <f t="shared" si="3"/>
        <v>34453287569</v>
      </c>
    </row>
    <row r="8" spans="1:23" ht="15.75" x14ac:dyDescent="0.25">
      <c r="A8" s="39">
        <v>2001</v>
      </c>
      <c r="B8" s="40">
        <f t="shared" si="0"/>
        <v>2.2375299744586217</v>
      </c>
      <c r="C8" s="35"/>
      <c r="D8" s="26">
        <v>2001</v>
      </c>
      <c r="E8" s="28">
        <v>2762842232</v>
      </c>
      <c r="F8" s="29"/>
      <c r="G8" s="26">
        <v>2001</v>
      </c>
      <c r="H8" s="28">
        <v>3372471699</v>
      </c>
      <c r="I8" s="35"/>
      <c r="J8" s="26">
        <v>2001</v>
      </c>
      <c r="K8" s="28">
        <f t="shared" si="1"/>
        <v>609629467</v>
      </c>
      <c r="L8" s="35"/>
      <c r="M8" s="26">
        <v>2001</v>
      </c>
      <c r="N8" s="28">
        <v>20664443225</v>
      </c>
      <c r="O8" s="29"/>
      <c r="P8" s="26">
        <v>2001</v>
      </c>
      <c r="Q8" s="28">
        <f t="shared" si="2"/>
        <v>17901600993</v>
      </c>
      <c r="R8" s="29"/>
      <c r="S8" s="26">
        <v>2001</v>
      </c>
      <c r="T8" s="28">
        <v>58286593021</v>
      </c>
      <c r="U8" s="35"/>
      <c r="V8" s="26">
        <v>2001</v>
      </c>
      <c r="W8" s="41">
        <f t="shared" si="3"/>
        <v>37012520329</v>
      </c>
    </row>
    <row r="9" spans="1:23" ht="15.75" x14ac:dyDescent="0.25">
      <c r="A9" s="39">
        <v>2002</v>
      </c>
      <c r="B9" s="40">
        <f t="shared" si="0"/>
        <v>2.5822983586064878</v>
      </c>
      <c r="C9" s="35"/>
      <c r="D9" s="26">
        <v>2002</v>
      </c>
      <c r="E9" s="28">
        <v>2321936921</v>
      </c>
      <c r="F9" s="29"/>
      <c r="G9" s="26">
        <v>2002</v>
      </c>
      <c r="H9" s="28">
        <v>2714584853</v>
      </c>
      <c r="I9" s="35"/>
      <c r="J9" s="26">
        <v>2002</v>
      </c>
      <c r="K9" s="28">
        <f t="shared" si="1"/>
        <v>392647932</v>
      </c>
      <c r="L9" s="35"/>
      <c r="M9" s="26">
        <v>2002</v>
      </c>
      <c r="N9" s="28">
        <v>20155516694</v>
      </c>
      <c r="O9" s="29"/>
      <c r="P9" s="26">
        <v>2002</v>
      </c>
      <c r="Q9" s="28">
        <f t="shared" si="2"/>
        <v>17833579773</v>
      </c>
      <c r="R9" s="29"/>
      <c r="S9" s="26">
        <v>2002</v>
      </c>
      <c r="T9" s="28">
        <v>60438653035</v>
      </c>
      <c r="U9" s="35"/>
      <c r="V9" s="26">
        <v>2002</v>
      </c>
      <c r="W9" s="41">
        <f t="shared" si="3"/>
        <v>39890488409</v>
      </c>
    </row>
    <row r="10" spans="1:23" ht="15.75" x14ac:dyDescent="0.25">
      <c r="A10" s="39">
        <v>2003</v>
      </c>
      <c r="B10" s="40">
        <f t="shared" si="0"/>
        <v>4.475012188162915</v>
      </c>
      <c r="C10" s="35"/>
      <c r="D10" s="26">
        <v>2003</v>
      </c>
      <c r="E10" s="28">
        <v>1923187182</v>
      </c>
      <c r="F10" s="29"/>
      <c r="G10" s="26">
        <v>2003</v>
      </c>
      <c r="H10" s="28">
        <v>1974789096</v>
      </c>
      <c r="I10" s="35"/>
      <c r="J10" s="26">
        <v>2003</v>
      </c>
      <c r="K10" s="28">
        <f t="shared" si="1"/>
        <v>51601914</v>
      </c>
      <c r="L10" s="35"/>
      <c r="M10" s="26">
        <v>2003</v>
      </c>
      <c r="N10" s="28">
        <v>23149380070</v>
      </c>
      <c r="O10" s="29"/>
      <c r="P10" s="26">
        <v>2003</v>
      </c>
      <c r="Q10" s="28">
        <f t="shared" si="2"/>
        <v>21226192888</v>
      </c>
      <c r="R10" s="29"/>
      <c r="S10" s="26">
        <v>2003</v>
      </c>
      <c r="T10" s="28">
        <v>73203222075</v>
      </c>
      <c r="U10" s="35"/>
      <c r="V10" s="26">
        <v>2003</v>
      </c>
      <c r="W10" s="41">
        <f t="shared" si="3"/>
        <v>50002240091</v>
      </c>
    </row>
    <row r="11" spans="1:23" ht="15.75" x14ac:dyDescent="0.25">
      <c r="A11" s="39">
        <v>2004</v>
      </c>
      <c r="B11" s="40">
        <f t="shared" si="0"/>
        <v>4.8926118562201397</v>
      </c>
      <c r="C11" s="35"/>
      <c r="D11" s="26">
        <v>2004</v>
      </c>
      <c r="E11" s="28">
        <v>3229017097</v>
      </c>
      <c r="F11" s="29"/>
      <c r="G11" s="26">
        <v>2004</v>
      </c>
      <c r="H11" s="28">
        <v>3285766524</v>
      </c>
      <c r="I11" s="35"/>
      <c r="J11" s="26">
        <v>2004</v>
      </c>
      <c r="K11" s="28">
        <f t="shared" si="1"/>
        <v>56749427</v>
      </c>
      <c r="L11" s="35"/>
      <c r="M11" s="26">
        <v>2004</v>
      </c>
      <c r="N11" s="28">
        <v>31167631841</v>
      </c>
      <c r="O11" s="29"/>
      <c r="P11" s="26">
        <v>2004</v>
      </c>
      <c r="Q11" s="28">
        <f t="shared" si="2"/>
        <v>27938614744</v>
      </c>
      <c r="R11" s="29"/>
      <c r="S11" s="26">
        <v>2004</v>
      </c>
      <c r="T11" s="28">
        <v>96677498766</v>
      </c>
      <c r="U11" s="35"/>
      <c r="V11" s="26">
        <v>2004</v>
      </c>
      <c r="W11" s="41">
        <f t="shared" si="3"/>
        <v>65453117498</v>
      </c>
    </row>
    <row r="12" spans="1:23" ht="15.75" x14ac:dyDescent="0.25">
      <c r="A12" s="39">
        <v>2005</v>
      </c>
      <c r="B12" s="40">
        <f t="shared" si="0"/>
        <v>5.3894521234520845</v>
      </c>
      <c r="C12" s="35"/>
      <c r="D12" s="26">
        <v>2005</v>
      </c>
      <c r="E12" s="28">
        <v>3152487968</v>
      </c>
      <c r="F12" s="29"/>
      <c r="G12" s="26">
        <v>2005</v>
      </c>
      <c r="H12" s="28">
        <v>3185533539</v>
      </c>
      <c r="I12" s="35"/>
      <c r="J12" s="26">
        <v>2005</v>
      </c>
      <c r="K12" s="28">
        <f t="shared" si="1"/>
        <v>33045571</v>
      </c>
      <c r="L12" s="35"/>
      <c r="M12" s="26">
        <v>2005</v>
      </c>
      <c r="N12" s="28">
        <v>38142068890</v>
      </c>
      <c r="O12" s="29"/>
      <c r="P12" s="26">
        <v>2005</v>
      </c>
      <c r="Q12" s="28">
        <f t="shared" si="2"/>
        <v>34989580922</v>
      </c>
      <c r="R12" s="29"/>
      <c r="S12" s="26">
        <v>2005</v>
      </c>
      <c r="T12" s="28">
        <v>118529184899</v>
      </c>
      <c r="U12" s="35"/>
      <c r="V12" s="26">
        <v>2005</v>
      </c>
      <c r="W12" s="41">
        <f t="shared" si="3"/>
        <v>80354070438</v>
      </c>
    </row>
    <row r="13" spans="1:23" ht="15.75" x14ac:dyDescent="0.25">
      <c r="A13" s="39">
        <v>2006</v>
      </c>
      <c r="B13" s="40">
        <f t="shared" si="0"/>
        <v>4.1646951141845809</v>
      </c>
      <c r="C13" s="35"/>
      <c r="D13" s="26">
        <v>2006</v>
      </c>
      <c r="E13" s="28">
        <v>3158616189</v>
      </c>
      <c r="F13" s="29"/>
      <c r="G13" s="26">
        <v>2006</v>
      </c>
      <c r="H13" s="28">
        <v>3263119339</v>
      </c>
      <c r="I13" s="35"/>
      <c r="J13" s="26">
        <v>2006</v>
      </c>
      <c r="K13" s="28">
        <f t="shared" si="1"/>
        <v>104503150</v>
      </c>
      <c r="L13" s="35"/>
      <c r="M13" s="26">
        <v>2006</v>
      </c>
      <c r="N13" s="28">
        <v>46146926036</v>
      </c>
      <c r="O13" s="29"/>
      <c r="P13" s="26">
        <v>2006</v>
      </c>
      <c r="Q13" s="28">
        <f t="shared" si="2"/>
        <v>42988309847</v>
      </c>
      <c r="R13" s="29"/>
      <c r="S13" s="26">
        <v>2006</v>
      </c>
      <c r="T13" s="28">
        <v>137807469531</v>
      </c>
      <c r="U13" s="35"/>
      <c r="V13" s="26">
        <v>2006</v>
      </c>
      <c r="W13" s="41">
        <f t="shared" si="3"/>
        <v>91556040345</v>
      </c>
    </row>
    <row r="14" spans="1:23" ht="15.75" x14ac:dyDescent="0.25">
      <c r="A14" s="39">
        <v>2007</v>
      </c>
      <c r="B14" s="40">
        <f t="shared" si="0"/>
        <v>3.7082049958321512</v>
      </c>
      <c r="C14" s="35"/>
      <c r="D14" s="26">
        <v>2007</v>
      </c>
      <c r="E14" s="28">
        <v>4517897722</v>
      </c>
      <c r="F14" s="29"/>
      <c r="G14" s="26">
        <v>2007</v>
      </c>
      <c r="H14" s="28">
        <v>4772851114</v>
      </c>
      <c r="I14" s="35"/>
      <c r="J14" s="26">
        <v>2007</v>
      </c>
      <c r="K14" s="28">
        <f t="shared" si="1"/>
        <v>254953392</v>
      </c>
      <c r="L14" s="35"/>
      <c r="M14" s="26">
        <v>2007</v>
      </c>
      <c r="N14" s="28">
        <v>51734202981</v>
      </c>
      <c r="O14" s="29"/>
      <c r="P14" s="26">
        <v>2007</v>
      </c>
      <c r="Q14" s="28">
        <f t="shared" si="2"/>
        <v>47216305259</v>
      </c>
      <c r="R14" s="29"/>
      <c r="S14" s="26">
        <v>2007</v>
      </c>
      <c r="T14" s="28">
        <v>160649072830</v>
      </c>
      <c r="U14" s="35"/>
      <c r="V14" s="26">
        <v>2007</v>
      </c>
      <c r="W14" s="41">
        <f t="shared" si="3"/>
        <v>108659916457</v>
      </c>
    </row>
    <row r="15" spans="1:23" ht="15.75" x14ac:dyDescent="0.25">
      <c r="A15" s="39">
        <v>2008</v>
      </c>
      <c r="B15" s="40">
        <f t="shared" si="0"/>
        <v>6.1331352481534775</v>
      </c>
      <c r="C15" s="35"/>
      <c r="D15" s="26">
        <v>2008</v>
      </c>
      <c r="E15" s="28">
        <v>5466616445</v>
      </c>
      <c r="F15" s="29"/>
      <c r="G15" s="26">
        <v>2008</v>
      </c>
      <c r="H15" s="28">
        <v>5498453587</v>
      </c>
      <c r="I15" s="35"/>
      <c r="J15" s="26">
        <v>2008</v>
      </c>
      <c r="K15" s="28">
        <f t="shared" si="1"/>
        <v>31837142</v>
      </c>
      <c r="L15" s="35"/>
      <c r="M15" s="26">
        <v>2008</v>
      </c>
      <c r="N15" s="28">
        <v>57702667450</v>
      </c>
      <c r="O15" s="29"/>
      <c r="P15" s="26">
        <v>2008</v>
      </c>
      <c r="Q15" s="28">
        <f t="shared" si="2"/>
        <v>52236051005</v>
      </c>
      <c r="R15" s="29"/>
      <c r="S15" s="26">
        <v>2008</v>
      </c>
      <c r="T15" s="28">
        <v>197942442909</v>
      </c>
      <c r="U15" s="35"/>
      <c r="V15" s="26">
        <v>2008</v>
      </c>
      <c r="W15" s="41">
        <f t="shared" si="3"/>
        <v>140207938317</v>
      </c>
    </row>
    <row r="16" spans="1:23" ht="15.75" x14ac:dyDescent="0.25">
      <c r="A16" s="39">
        <v>2009</v>
      </c>
      <c r="B16" s="40">
        <f t="shared" si="0"/>
        <v>7.0075838712457692</v>
      </c>
      <c r="C16" s="35"/>
      <c r="D16" s="26">
        <v>2009</v>
      </c>
      <c r="E16" s="28">
        <v>3860758516</v>
      </c>
      <c r="F16" s="29"/>
      <c r="G16" s="26">
        <v>2009</v>
      </c>
      <c r="H16" s="28">
        <v>3870790885</v>
      </c>
      <c r="I16" s="35"/>
      <c r="J16" s="26">
        <v>2009</v>
      </c>
      <c r="K16" s="28">
        <f t="shared" si="1"/>
        <v>10032369</v>
      </c>
      <c r="L16" s="35"/>
      <c r="M16" s="26">
        <v>2009</v>
      </c>
      <c r="N16" s="28">
        <v>42380659844</v>
      </c>
      <c r="O16" s="29"/>
      <c r="P16" s="26">
        <v>2009</v>
      </c>
      <c r="Q16" s="28">
        <f t="shared" si="2"/>
        <v>38519901328</v>
      </c>
      <c r="R16" s="29"/>
      <c r="S16" s="26">
        <v>2009</v>
      </c>
      <c r="T16" s="28">
        <v>152994742805</v>
      </c>
      <c r="U16" s="35"/>
      <c r="V16" s="26">
        <v>2009</v>
      </c>
      <c r="W16" s="41">
        <f t="shared" si="3"/>
        <v>110604050592</v>
      </c>
    </row>
    <row r="17" spans="1:23" ht="15.75" x14ac:dyDescent="0.25">
      <c r="A17" s="39">
        <v>2010</v>
      </c>
      <c r="B17" s="40">
        <f t="shared" si="0"/>
        <v>5.5374020613858077</v>
      </c>
      <c r="C17" s="35"/>
      <c r="D17" s="26">
        <v>2010</v>
      </c>
      <c r="E17" s="28">
        <v>3950926544</v>
      </c>
      <c r="F17" s="29"/>
      <c r="G17" s="26">
        <v>2010</v>
      </c>
      <c r="H17" s="28">
        <v>3999051023</v>
      </c>
      <c r="I17" s="35"/>
      <c r="J17" s="26">
        <v>2010</v>
      </c>
      <c r="K17" s="28">
        <f t="shared" si="1"/>
        <v>48124479</v>
      </c>
      <c r="L17" s="35"/>
      <c r="M17" s="26">
        <v>2010</v>
      </c>
      <c r="N17" s="28">
        <v>52293088854</v>
      </c>
      <c r="O17" s="29"/>
      <c r="P17" s="26">
        <v>2010</v>
      </c>
      <c r="Q17" s="28">
        <f t="shared" si="2"/>
        <v>48342162310</v>
      </c>
      <c r="R17" s="29"/>
      <c r="S17" s="26">
        <v>2010</v>
      </c>
      <c r="T17" s="28">
        <v>201915285335</v>
      </c>
      <c r="U17" s="35"/>
      <c r="V17" s="26">
        <v>2010</v>
      </c>
      <c r="W17" s="41">
        <f t="shared" si="3"/>
        <v>149574072002</v>
      </c>
    </row>
    <row r="18" spans="1:23" ht="15.75" x14ac:dyDescent="0.25">
      <c r="A18" s="39">
        <v>2011</v>
      </c>
      <c r="B18" s="40">
        <f t="shared" si="0"/>
        <v>6.7163404985437838</v>
      </c>
      <c r="C18" s="35"/>
      <c r="D18" s="26">
        <v>2011</v>
      </c>
      <c r="E18" s="28">
        <v>3922890443</v>
      </c>
      <c r="F18" s="29"/>
      <c r="G18" s="26">
        <v>2011</v>
      </c>
      <c r="H18" s="28">
        <v>3939536552</v>
      </c>
      <c r="I18" s="35"/>
      <c r="J18" s="26">
        <v>2011</v>
      </c>
      <c r="K18" s="28">
        <f t="shared" si="1"/>
        <v>16646109</v>
      </c>
      <c r="L18" s="35"/>
      <c r="M18" s="26">
        <v>2011</v>
      </c>
      <c r="N18" s="28">
        <v>59894157214</v>
      </c>
      <c r="O18" s="29"/>
      <c r="P18" s="26">
        <v>2011</v>
      </c>
      <c r="Q18" s="28">
        <f t="shared" si="2"/>
        <v>55971266771</v>
      </c>
      <c r="R18" s="29"/>
      <c r="S18" s="26">
        <v>2011</v>
      </c>
      <c r="T18" s="28">
        <v>256039574768</v>
      </c>
      <c r="U18" s="35"/>
      <c r="V18" s="26">
        <v>2011</v>
      </c>
      <c r="W18" s="41">
        <f t="shared" si="3"/>
        <v>196128771445</v>
      </c>
    </row>
    <row r="19" spans="1:23" ht="15.75" x14ac:dyDescent="0.25">
      <c r="A19" s="42">
        <v>2012</v>
      </c>
      <c r="B19" s="40">
        <f t="shared" si="0"/>
        <v>4.3485112997345583</v>
      </c>
      <c r="C19" s="35"/>
      <c r="D19" s="26">
        <v>2012</v>
      </c>
      <c r="E19" s="28">
        <v>4562175554</v>
      </c>
      <c r="F19" s="29"/>
      <c r="G19" s="26">
        <v>2012</v>
      </c>
      <c r="H19" s="28">
        <v>4759182662</v>
      </c>
      <c r="I19" s="35"/>
      <c r="J19" s="26">
        <v>2012</v>
      </c>
      <c r="K19" s="28">
        <f t="shared" si="1"/>
        <v>197007108</v>
      </c>
      <c r="L19" s="35"/>
      <c r="M19" s="26">
        <v>2012</v>
      </c>
      <c r="N19" s="28">
        <v>59349635679</v>
      </c>
      <c r="O19" s="29"/>
      <c r="P19" s="26">
        <v>2012</v>
      </c>
      <c r="Q19" s="28">
        <f t="shared" si="2"/>
        <v>54787460125</v>
      </c>
      <c r="R19" s="29"/>
      <c r="S19" s="26">
        <v>2012</v>
      </c>
      <c r="T19" s="28">
        <v>242578013546</v>
      </c>
      <c r="U19" s="35"/>
      <c r="V19" s="26">
        <v>2012</v>
      </c>
      <c r="W19" s="41">
        <f t="shared" si="3"/>
        <v>183031370759</v>
      </c>
    </row>
    <row r="20" spans="1:23" ht="15.75" x14ac:dyDescent="0.25">
      <c r="A20" s="43">
        <v>2013</v>
      </c>
      <c r="B20" s="40">
        <f t="shared" si="0"/>
        <v>5.3065656934681904</v>
      </c>
      <c r="C20" s="35"/>
      <c r="D20" s="26">
        <v>2013</v>
      </c>
      <c r="E20" s="28">
        <v>3775327380</v>
      </c>
      <c r="F20" s="29"/>
      <c r="G20" s="26">
        <v>2013</v>
      </c>
      <c r="H20" s="28">
        <v>3841711881</v>
      </c>
      <c r="I20" s="35"/>
      <c r="J20" s="26">
        <v>2013</v>
      </c>
      <c r="K20" s="28">
        <f t="shared" si="1"/>
        <v>66384501</v>
      </c>
      <c r="L20" s="35"/>
      <c r="M20" s="26">
        <v>2013</v>
      </c>
      <c r="N20" s="28">
        <v>56172610060</v>
      </c>
      <c r="O20" s="29"/>
      <c r="P20" s="26">
        <v>2013</v>
      </c>
      <c r="Q20" s="28">
        <f t="shared" si="2"/>
        <v>52397282680</v>
      </c>
      <c r="R20" s="29"/>
      <c r="S20" s="26">
        <v>2013</v>
      </c>
      <c r="T20" s="28">
        <v>242033574720</v>
      </c>
      <c r="U20" s="35"/>
      <c r="V20" s="26">
        <v>2013</v>
      </c>
      <c r="W20" s="41">
        <f t="shared" si="3"/>
        <v>185794580159</v>
      </c>
    </row>
    <row r="21" spans="1:23" ht="15.75" x14ac:dyDescent="0.25">
      <c r="A21" s="44">
        <v>2014</v>
      </c>
      <c r="B21" s="45">
        <f>LN((E21/K21)/(Q21/W21))</f>
        <v>5.8831199909312488</v>
      </c>
      <c r="D21" s="26">
        <v>2014</v>
      </c>
      <c r="E21" s="28">
        <v>3406050836</v>
      </c>
      <c r="F21" s="29"/>
      <c r="G21" s="26">
        <v>2014</v>
      </c>
      <c r="H21" s="28">
        <v>3440335845</v>
      </c>
      <c r="J21" s="26">
        <v>2014</v>
      </c>
      <c r="K21" s="28">
        <f t="shared" si="1"/>
        <v>34285009</v>
      </c>
      <c r="M21" s="26">
        <v>2014</v>
      </c>
      <c r="N21" s="28">
        <v>51458046351</v>
      </c>
      <c r="O21" s="29"/>
      <c r="P21" s="26">
        <v>2014</v>
      </c>
      <c r="Q21" s="28">
        <f t="shared" si="2"/>
        <v>48051995515</v>
      </c>
      <c r="R21" s="29"/>
      <c r="S21" s="26">
        <v>2014</v>
      </c>
      <c r="T21" s="28">
        <v>225100884831</v>
      </c>
      <c r="V21" s="26">
        <v>2014</v>
      </c>
      <c r="W21" s="41">
        <f>((T21-Q21)-H21)</f>
        <v>173608553471</v>
      </c>
    </row>
    <row r="22" spans="1:23" ht="15.75" x14ac:dyDescent="0.25">
      <c r="A22" s="44">
        <v>2015</v>
      </c>
      <c r="B22" s="45">
        <f>LN((E22/K22)/(Q22/W22))</f>
        <v>3.4446614997736038</v>
      </c>
      <c r="D22" s="26">
        <v>2015</v>
      </c>
      <c r="E22" s="28">
        <v>3681139880</v>
      </c>
      <c r="F22" s="29"/>
      <c r="G22" s="26">
        <v>2015</v>
      </c>
      <c r="H22" s="28">
        <v>4088191801</v>
      </c>
      <c r="J22" s="26">
        <v>2015</v>
      </c>
      <c r="K22" s="28">
        <f t="shared" si="1"/>
        <v>407051921</v>
      </c>
      <c r="M22" s="26">
        <v>2015</v>
      </c>
      <c r="N22" s="28">
        <v>45575635720</v>
      </c>
      <c r="O22" s="29"/>
      <c r="P22" s="26">
        <v>2015</v>
      </c>
      <c r="Q22" s="28">
        <f t="shared" si="2"/>
        <v>41894495840</v>
      </c>
      <c r="R22" s="29"/>
      <c r="S22" s="26">
        <v>2015</v>
      </c>
      <c r="T22" s="28">
        <v>191134324584</v>
      </c>
      <c r="V22" s="26">
        <v>2015</v>
      </c>
      <c r="W22" s="41">
        <f>((T22-Q22)-H22)</f>
        <v>145151636943</v>
      </c>
    </row>
    <row r="23" spans="1:23" ht="15.75" x14ac:dyDescent="0.25">
      <c r="A23" s="46">
        <v>2016</v>
      </c>
      <c r="B23" s="47">
        <f>LN((E23/K23)/(Q23/W23))</f>
        <v>3.4245689145076827</v>
      </c>
      <c r="D23" s="26">
        <v>2016</v>
      </c>
      <c r="E23" s="28">
        <v>4002545485</v>
      </c>
      <c r="F23" s="29"/>
      <c r="G23" s="26">
        <v>2016</v>
      </c>
      <c r="H23" s="28">
        <v>4430585661</v>
      </c>
      <c r="J23" s="26">
        <v>2016</v>
      </c>
      <c r="K23" s="28">
        <f t="shared" si="1"/>
        <v>428040176</v>
      </c>
      <c r="M23" s="26">
        <v>2016</v>
      </c>
      <c r="N23" s="28">
        <v>46205988985</v>
      </c>
      <c r="O23" s="29"/>
      <c r="P23" s="26">
        <v>2016</v>
      </c>
      <c r="Q23" s="28">
        <f t="shared" si="2"/>
        <v>42203443500</v>
      </c>
      <c r="R23" s="29"/>
      <c r="S23" s="26">
        <v>2016</v>
      </c>
      <c r="T23" s="28">
        <v>185235400805</v>
      </c>
      <c r="V23" s="26">
        <v>2016</v>
      </c>
      <c r="W23" s="41">
        <f>((T23-Q23)-H23)</f>
        <v>138601371644</v>
      </c>
    </row>
  </sheetData>
  <mergeCells count="13">
    <mergeCell ref="P2:Q2"/>
    <mergeCell ref="S2:T2"/>
    <mergeCell ref="V2:W2"/>
    <mergeCell ref="D1:E1"/>
    <mergeCell ref="J1:K1"/>
    <mergeCell ref="M1:N1"/>
    <mergeCell ref="P1:Q1"/>
    <mergeCell ref="V1:W1"/>
    <mergeCell ref="A2:B2"/>
    <mergeCell ref="D2:E2"/>
    <mergeCell ref="G2:H2"/>
    <mergeCell ref="J2:K2"/>
    <mergeCell ref="M2:N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opLeftCell="A22" workbookViewId="0">
      <selection activeCell="M37" sqref="M37"/>
    </sheetView>
  </sheetViews>
  <sheetFormatPr defaultRowHeight="15" x14ac:dyDescent="0.25"/>
  <cols>
    <col min="1" max="1" width="6" bestFit="1" customWidth="1"/>
    <col min="2" max="2" width="6.7109375" bestFit="1" customWidth="1"/>
    <col min="5" max="5" width="5" bestFit="1" customWidth="1"/>
    <col min="6" max="6" width="13.85546875" bestFit="1" customWidth="1"/>
    <col min="8" max="8" width="5" bestFit="1" customWidth="1"/>
    <col min="9" max="9" width="15.42578125" bestFit="1" customWidth="1"/>
    <col min="11" max="11" width="5.140625" bestFit="1" customWidth="1"/>
    <col min="12" max="12" width="15.42578125" bestFit="1" customWidth="1"/>
    <col min="14" max="14" width="5" bestFit="1" customWidth="1"/>
    <col min="15" max="15" width="16.42578125" bestFit="1" customWidth="1"/>
    <col min="17" max="17" width="5.140625" bestFit="1" customWidth="1"/>
    <col min="18" max="18" width="16.42578125" bestFit="1" customWidth="1"/>
    <col min="20" max="20" width="5" bestFit="1" customWidth="1"/>
    <col min="21" max="21" width="17.5703125" bestFit="1" customWidth="1"/>
    <col min="23" max="23" width="5.140625" bestFit="1" customWidth="1"/>
    <col min="24" max="24" width="14.85546875" bestFit="1" customWidth="1"/>
    <col min="26" max="26" width="5" bestFit="1" customWidth="1"/>
    <col min="27" max="27" width="15.42578125" bestFit="1" customWidth="1"/>
    <col min="29" max="29" width="5" bestFit="1" customWidth="1"/>
    <col min="30" max="30" width="15.42578125" bestFit="1" customWidth="1"/>
    <col min="32" max="32" width="5" bestFit="1" customWidth="1"/>
    <col min="33" max="33" width="13.85546875" bestFit="1" customWidth="1"/>
    <col min="35" max="35" width="5" bestFit="1" customWidth="1"/>
    <col min="36" max="36" width="16.42578125" bestFit="1" customWidth="1"/>
    <col min="38" max="38" width="5" bestFit="1" customWidth="1"/>
    <col min="39" max="39" width="16.42578125" bestFit="1" customWidth="1"/>
    <col min="41" max="41" width="5" bestFit="1" customWidth="1"/>
    <col min="42" max="42" width="17.5703125" bestFit="1" customWidth="1"/>
    <col min="44" max="44" width="5" bestFit="1" customWidth="1"/>
    <col min="45" max="45" width="17.5703125" bestFit="1" customWidth="1"/>
  </cols>
  <sheetData>
    <row r="1" spans="1:45" x14ac:dyDescent="0.25">
      <c r="A1" s="48"/>
      <c r="B1" s="48"/>
      <c r="C1" s="48"/>
      <c r="D1" s="48"/>
      <c r="E1" s="49" t="s">
        <v>266</v>
      </c>
      <c r="F1" s="31"/>
      <c r="G1" s="50"/>
      <c r="H1" s="50"/>
      <c r="I1" s="50"/>
      <c r="J1" s="48"/>
      <c r="K1" s="49" t="s">
        <v>267</v>
      </c>
      <c r="L1" s="31"/>
      <c r="M1" s="50"/>
      <c r="N1" s="50"/>
      <c r="O1" s="50"/>
      <c r="P1" s="48"/>
      <c r="Q1" s="49" t="s">
        <v>268</v>
      </c>
      <c r="R1" s="31"/>
      <c r="S1" s="50"/>
      <c r="T1" s="50"/>
      <c r="U1" s="50"/>
      <c r="V1" s="48"/>
      <c r="W1" s="49" t="s">
        <v>269</v>
      </c>
      <c r="X1" s="31"/>
      <c r="Y1" s="48"/>
      <c r="Z1" s="22" t="s">
        <v>255</v>
      </c>
      <c r="AA1" s="22"/>
      <c r="AB1" s="23"/>
      <c r="AC1" s="23"/>
      <c r="AD1" s="23"/>
      <c r="AE1" s="35"/>
      <c r="AF1" s="22" t="s">
        <v>256</v>
      </c>
      <c r="AG1" s="22"/>
      <c r="AH1" s="35"/>
      <c r="AI1" s="22"/>
      <c r="AJ1" s="22"/>
      <c r="AK1" s="23"/>
      <c r="AL1" s="21" t="s">
        <v>257</v>
      </c>
      <c r="AM1" s="21"/>
      <c r="AN1" s="36"/>
      <c r="AO1" s="36"/>
      <c r="AP1" s="36"/>
      <c r="AQ1" s="35"/>
      <c r="AR1" s="22" t="s">
        <v>258</v>
      </c>
      <c r="AS1" s="22"/>
    </row>
    <row r="2" spans="1:45" ht="15.75" x14ac:dyDescent="0.25">
      <c r="A2" s="51"/>
      <c r="B2" s="51"/>
      <c r="C2" s="48"/>
      <c r="D2" s="48"/>
      <c r="E2" s="30" t="s">
        <v>253</v>
      </c>
      <c r="F2" s="31"/>
      <c r="G2" s="50"/>
      <c r="H2" s="32" t="s">
        <v>270</v>
      </c>
      <c r="I2" s="32"/>
      <c r="J2" s="48"/>
      <c r="K2" s="30" t="s">
        <v>271</v>
      </c>
      <c r="L2" s="31"/>
      <c r="M2" s="50"/>
      <c r="N2" s="32" t="s">
        <v>254</v>
      </c>
      <c r="O2" s="32"/>
      <c r="P2" s="48"/>
      <c r="Q2" s="30" t="s">
        <v>272</v>
      </c>
      <c r="R2" s="31"/>
      <c r="S2" s="50"/>
      <c r="T2" s="32" t="s">
        <v>273</v>
      </c>
      <c r="U2" s="32"/>
      <c r="V2" s="48"/>
      <c r="W2" s="30" t="s">
        <v>274</v>
      </c>
      <c r="X2" s="31"/>
      <c r="Y2" s="48"/>
      <c r="Z2" s="21" t="s">
        <v>248</v>
      </c>
      <c r="AA2" s="22"/>
      <c r="AB2" s="23"/>
      <c r="AC2" s="21" t="s">
        <v>259</v>
      </c>
      <c r="AD2" s="22"/>
      <c r="AE2" s="35"/>
      <c r="AF2" s="24" t="s">
        <v>260</v>
      </c>
      <c r="AG2" s="25"/>
      <c r="AH2" s="35"/>
      <c r="AI2" s="24" t="s">
        <v>249</v>
      </c>
      <c r="AJ2" s="25"/>
      <c r="AK2" s="36"/>
      <c r="AL2" s="21" t="s">
        <v>261</v>
      </c>
      <c r="AM2" s="21"/>
      <c r="AN2" s="36"/>
      <c r="AO2" s="21" t="s">
        <v>262</v>
      </c>
      <c r="AP2" s="21"/>
      <c r="AQ2" s="35"/>
      <c r="AR2" s="21" t="s">
        <v>263</v>
      </c>
      <c r="AS2" s="22"/>
    </row>
    <row r="3" spans="1:45" ht="15.75" x14ac:dyDescent="0.25">
      <c r="A3" s="52" t="s">
        <v>264</v>
      </c>
      <c r="B3" s="52" t="s">
        <v>275</v>
      </c>
      <c r="C3" s="48"/>
      <c r="D3" s="48"/>
      <c r="E3" s="26" t="s">
        <v>242</v>
      </c>
      <c r="F3" s="26" t="s">
        <v>251</v>
      </c>
      <c r="G3" s="27"/>
      <c r="H3" s="26" t="s">
        <v>242</v>
      </c>
      <c r="I3" s="26" t="s">
        <v>251</v>
      </c>
      <c r="J3" s="48"/>
      <c r="K3" s="53" t="s">
        <v>264</v>
      </c>
      <c r="L3" s="54"/>
      <c r="M3" s="55"/>
      <c r="N3" s="26" t="s">
        <v>242</v>
      </c>
      <c r="O3" s="26" t="s">
        <v>251</v>
      </c>
      <c r="P3" s="48"/>
      <c r="Q3" s="53" t="s">
        <v>264</v>
      </c>
      <c r="R3" s="54"/>
      <c r="S3" s="55"/>
      <c r="T3" s="56" t="s">
        <v>242</v>
      </c>
      <c r="U3" s="26" t="s">
        <v>251</v>
      </c>
      <c r="V3" s="48"/>
      <c r="W3" s="53" t="s">
        <v>264</v>
      </c>
      <c r="X3" s="57"/>
      <c r="Y3" s="48"/>
      <c r="Z3" s="26" t="s">
        <v>242</v>
      </c>
      <c r="AA3" s="26" t="s">
        <v>251</v>
      </c>
      <c r="AB3" s="27"/>
      <c r="AC3" s="26" t="s">
        <v>242</v>
      </c>
      <c r="AD3" s="26" t="s">
        <v>251</v>
      </c>
      <c r="AE3" s="35"/>
      <c r="AF3" s="26" t="s">
        <v>242</v>
      </c>
      <c r="AG3" s="26" t="s">
        <v>251</v>
      </c>
      <c r="AH3" s="35"/>
      <c r="AI3" s="26" t="s">
        <v>242</v>
      </c>
      <c r="AJ3" s="26" t="s">
        <v>251</v>
      </c>
      <c r="AK3" s="27"/>
      <c r="AL3" s="26" t="s">
        <v>242</v>
      </c>
      <c r="AM3" s="26" t="s">
        <v>251</v>
      </c>
      <c r="AN3" s="27"/>
      <c r="AO3" s="26" t="s">
        <v>242</v>
      </c>
      <c r="AP3" s="26" t="s">
        <v>251</v>
      </c>
      <c r="AQ3" s="35"/>
      <c r="AR3" s="26" t="s">
        <v>242</v>
      </c>
      <c r="AS3" s="26" t="s">
        <v>251</v>
      </c>
    </row>
    <row r="4" spans="1:45" ht="15.75" x14ac:dyDescent="0.25">
      <c r="A4" s="58">
        <v>1997</v>
      </c>
      <c r="B4" s="59">
        <f>LN(((AA4/AG4)/(AM4/AS4))/((F4/L4)/(R4/X4)))</f>
        <v>2.867521627288014</v>
      </c>
      <c r="C4" s="48"/>
      <c r="D4" s="48"/>
      <c r="E4" s="26">
        <v>1997</v>
      </c>
      <c r="F4" s="28">
        <v>249716032</v>
      </c>
      <c r="G4" s="29"/>
      <c r="H4" s="26">
        <v>1997</v>
      </c>
      <c r="I4" s="28">
        <v>636411030</v>
      </c>
      <c r="J4" s="48"/>
      <c r="K4" s="26">
        <v>1997</v>
      </c>
      <c r="L4" s="60">
        <f>(I4-F4)</f>
        <v>386694998</v>
      </c>
      <c r="M4" s="61"/>
      <c r="N4" s="26">
        <v>1997</v>
      </c>
      <c r="O4" s="28">
        <v>28525956149</v>
      </c>
      <c r="P4" s="48"/>
      <c r="Q4" s="26">
        <v>1997</v>
      </c>
      <c r="R4" s="60">
        <f>(O4-F4)</f>
        <v>28276240117</v>
      </c>
      <c r="S4" s="61"/>
      <c r="T4" s="26">
        <v>1997</v>
      </c>
      <c r="U4" s="28">
        <v>59747227088</v>
      </c>
      <c r="V4" s="48"/>
      <c r="W4" s="26">
        <v>1997</v>
      </c>
      <c r="X4" s="62">
        <f>((U4-R4)-I4)</f>
        <v>30834575941</v>
      </c>
      <c r="Y4" s="48"/>
      <c r="Z4" s="26">
        <v>1997</v>
      </c>
      <c r="AA4" s="28">
        <v>586859612</v>
      </c>
      <c r="AB4" s="29"/>
      <c r="AC4" s="26">
        <v>1997</v>
      </c>
      <c r="AD4" s="28">
        <v>681026786</v>
      </c>
      <c r="AE4" s="35"/>
      <c r="AF4" s="26">
        <v>1997</v>
      </c>
      <c r="AG4" s="28">
        <f>(AD4-AA4)</f>
        <v>94167174</v>
      </c>
      <c r="AH4" s="35"/>
      <c r="AI4" s="26">
        <v>1997</v>
      </c>
      <c r="AJ4" s="28">
        <v>18090990966</v>
      </c>
      <c r="AK4" s="29"/>
      <c r="AL4" s="26">
        <v>1997</v>
      </c>
      <c r="AM4" s="28">
        <f>(AJ4-AA4)</f>
        <v>17504131354</v>
      </c>
      <c r="AN4" s="29"/>
      <c r="AO4" s="26">
        <v>1997</v>
      </c>
      <c r="AP4" s="28">
        <v>52982725829</v>
      </c>
      <c r="AQ4" s="35"/>
      <c r="AR4" s="26">
        <v>1997</v>
      </c>
      <c r="AS4" s="41">
        <f>((AP4-AM4)-AD4)</f>
        <v>34797567689</v>
      </c>
    </row>
    <row r="5" spans="1:45" ht="15.75" x14ac:dyDescent="0.25">
      <c r="A5" s="58">
        <v>1998</v>
      </c>
      <c r="B5" s="59">
        <f t="shared" ref="B5:B23" si="0">LN(((AA5/AG5)/(AM5/AS5))/((F5/L5)/(R5/X5)))</f>
        <v>1.811923472877182</v>
      </c>
      <c r="C5" s="48"/>
      <c r="D5" s="48"/>
      <c r="E5" s="26">
        <v>1998</v>
      </c>
      <c r="F5" s="28">
        <v>457470063</v>
      </c>
      <c r="G5" s="29"/>
      <c r="H5" s="26">
        <v>1998</v>
      </c>
      <c r="I5" s="28">
        <v>572361229</v>
      </c>
      <c r="J5" s="48"/>
      <c r="K5" s="26">
        <v>1998</v>
      </c>
      <c r="L5" s="60">
        <f t="shared" ref="L5:L23" si="1">(I5-F5)</f>
        <v>114891166</v>
      </c>
      <c r="M5" s="61"/>
      <c r="N5" s="26">
        <v>1998</v>
      </c>
      <c r="O5" s="28">
        <v>27949366089</v>
      </c>
      <c r="P5" s="48"/>
      <c r="Q5" s="26">
        <v>1998</v>
      </c>
      <c r="R5" s="60">
        <f t="shared" ref="R5:R23" si="2">(O5-F5)</f>
        <v>27491896026</v>
      </c>
      <c r="S5" s="61"/>
      <c r="T5" s="26">
        <v>1998</v>
      </c>
      <c r="U5" s="28">
        <v>57763475974</v>
      </c>
      <c r="V5" s="48"/>
      <c r="W5" s="26">
        <v>1998</v>
      </c>
      <c r="X5" s="62">
        <f t="shared" ref="X5:X23" si="3">((U5-R5)-I5)</f>
        <v>29699218719</v>
      </c>
      <c r="Y5" s="48"/>
      <c r="Z5" s="26">
        <v>1998</v>
      </c>
      <c r="AA5" s="28">
        <v>1090626849</v>
      </c>
      <c r="AB5" s="29"/>
      <c r="AC5" s="26">
        <v>1998</v>
      </c>
      <c r="AD5" s="28">
        <v>1169983998</v>
      </c>
      <c r="AE5" s="35"/>
      <c r="AF5" s="26">
        <v>1998</v>
      </c>
      <c r="AG5" s="28">
        <f t="shared" ref="AG5:AG23" si="4">(AD5-AA5)</f>
        <v>79357149</v>
      </c>
      <c r="AH5" s="35"/>
      <c r="AI5" s="26">
        <v>1998</v>
      </c>
      <c r="AJ5" s="28">
        <v>18226059300</v>
      </c>
      <c r="AK5" s="29"/>
      <c r="AL5" s="26">
        <v>1998</v>
      </c>
      <c r="AM5" s="28">
        <f t="shared" ref="AM5:AM23" si="5">(AJ5-AA5)</f>
        <v>17135432451</v>
      </c>
      <c r="AN5" s="29"/>
      <c r="AO5" s="26">
        <v>1998</v>
      </c>
      <c r="AP5" s="28">
        <v>51139861545</v>
      </c>
      <c r="AQ5" s="35"/>
      <c r="AR5" s="26">
        <v>1998</v>
      </c>
      <c r="AS5" s="41">
        <f t="shared" ref="AS5:AS20" si="6">((AP5-AM5)-AD5)</f>
        <v>32834445096</v>
      </c>
    </row>
    <row r="6" spans="1:45" ht="15.75" x14ac:dyDescent="0.25">
      <c r="A6" s="58">
        <v>1999</v>
      </c>
      <c r="B6" s="59">
        <f t="shared" si="0"/>
        <v>1.1786048664412392</v>
      </c>
      <c r="C6" s="48"/>
      <c r="D6" s="48"/>
      <c r="E6" s="26">
        <v>1999</v>
      </c>
      <c r="F6" s="28">
        <v>319756661</v>
      </c>
      <c r="G6" s="29"/>
      <c r="H6" s="26">
        <v>1999</v>
      </c>
      <c r="I6" s="28">
        <v>399743921</v>
      </c>
      <c r="J6" s="48"/>
      <c r="K6" s="26">
        <v>1999</v>
      </c>
      <c r="L6" s="60">
        <f t="shared" si="1"/>
        <v>79987260</v>
      </c>
      <c r="M6" s="61"/>
      <c r="N6" s="26">
        <v>1999</v>
      </c>
      <c r="O6" s="28">
        <v>23334706300</v>
      </c>
      <c r="P6" s="48"/>
      <c r="Q6" s="26">
        <v>1999</v>
      </c>
      <c r="R6" s="60">
        <f t="shared" si="2"/>
        <v>23014949639</v>
      </c>
      <c r="S6" s="61"/>
      <c r="T6" s="26">
        <v>1999</v>
      </c>
      <c r="U6" s="28">
        <v>49301557692</v>
      </c>
      <c r="V6" s="48"/>
      <c r="W6" s="26">
        <v>1999</v>
      </c>
      <c r="X6" s="62">
        <f t="shared" si="3"/>
        <v>25886864132</v>
      </c>
      <c r="Y6" s="48"/>
      <c r="Z6" s="26">
        <v>1999</v>
      </c>
      <c r="AA6" s="28">
        <v>1579820136</v>
      </c>
      <c r="AB6" s="29"/>
      <c r="AC6" s="26">
        <v>1999</v>
      </c>
      <c r="AD6" s="28">
        <v>1784801867</v>
      </c>
      <c r="AE6" s="35"/>
      <c r="AF6" s="26">
        <v>1999</v>
      </c>
      <c r="AG6" s="28">
        <f t="shared" si="4"/>
        <v>204981731</v>
      </c>
      <c r="AH6" s="35"/>
      <c r="AI6" s="26">
        <v>1999</v>
      </c>
      <c r="AJ6" s="28">
        <v>17542548139</v>
      </c>
      <c r="AK6" s="29"/>
      <c r="AL6" s="26">
        <v>1999</v>
      </c>
      <c r="AM6" s="28">
        <f t="shared" si="5"/>
        <v>15962728003</v>
      </c>
      <c r="AN6" s="29"/>
      <c r="AO6" s="26">
        <v>1999</v>
      </c>
      <c r="AP6" s="28">
        <v>48012789947</v>
      </c>
      <c r="AQ6" s="35"/>
      <c r="AR6" s="26">
        <v>1999</v>
      </c>
      <c r="AS6" s="41">
        <f t="shared" si="6"/>
        <v>30265260077</v>
      </c>
    </row>
    <row r="7" spans="1:45" ht="15.75" x14ac:dyDescent="0.25">
      <c r="A7" s="58">
        <v>2000</v>
      </c>
      <c r="B7" s="59">
        <f t="shared" si="0"/>
        <v>0.99655243744706945</v>
      </c>
      <c r="C7" s="48"/>
      <c r="D7" s="48"/>
      <c r="E7" s="26">
        <v>2000</v>
      </c>
      <c r="F7" s="28">
        <v>279543178</v>
      </c>
      <c r="G7" s="29"/>
      <c r="H7" s="26">
        <v>2000</v>
      </c>
      <c r="I7" s="28">
        <v>427777145</v>
      </c>
      <c r="J7" s="48"/>
      <c r="K7" s="26">
        <v>2000</v>
      </c>
      <c r="L7" s="60">
        <f t="shared" si="1"/>
        <v>148233967</v>
      </c>
      <c r="M7" s="61"/>
      <c r="N7" s="26">
        <v>2000</v>
      </c>
      <c r="O7" s="28">
        <v>25621147892</v>
      </c>
      <c r="P7" s="48"/>
      <c r="Q7" s="26">
        <v>2000</v>
      </c>
      <c r="R7" s="60">
        <f t="shared" si="2"/>
        <v>25341604714</v>
      </c>
      <c r="S7" s="61"/>
      <c r="T7" s="26">
        <v>2000</v>
      </c>
      <c r="U7" s="28">
        <v>55850663138</v>
      </c>
      <c r="V7" s="48"/>
      <c r="W7" s="26">
        <v>2000</v>
      </c>
      <c r="X7" s="62">
        <f t="shared" si="3"/>
        <v>30081281279</v>
      </c>
      <c r="Y7" s="48"/>
      <c r="Z7" s="26">
        <v>2000</v>
      </c>
      <c r="AA7" s="28">
        <v>2591757890</v>
      </c>
      <c r="AB7" s="29"/>
      <c r="AC7" s="26">
        <v>2000</v>
      </c>
      <c r="AD7" s="28">
        <v>3446951845</v>
      </c>
      <c r="AE7" s="35"/>
      <c r="AF7" s="26">
        <v>2000</v>
      </c>
      <c r="AG7" s="28">
        <f t="shared" si="4"/>
        <v>855193955</v>
      </c>
      <c r="AH7" s="35"/>
      <c r="AI7" s="26">
        <v>2000</v>
      </c>
      <c r="AJ7" s="28">
        <v>19810438341</v>
      </c>
      <c r="AK7" s="29"/>
      <c r="AL7" s="26">
        <v>2000</v>
      </c>
      <c r="AM7" s="28">
        <f t="shared" si="5"/>
        <v>17218680451</v>
      </c>
      <c r="AN7" s="29"/>
      <c r="AO7" s="26">
        <v>2000</v>
      </c>
      <c r="AP7" s="28">
        <v>55118919865</v>
      </c>
      <c r="AQ7" s="35"/>
      <c r="AR7" s="26">
        <v>2000</v>
      </c>
      <c r="AS7" s="41">
        <f t="shared" si="6"/>
        <v>34453287569</v>
      </c>
    </row>
    <row r="8" spans="1:45" ht="15.75" x14ac:dyDescent="0.25">
      <c r="A8" s="58">
        <v>2001</v>
      </c>
      <c r="B8" s="59">
        <f t="shared" si="0"/>
        <v>3.0066247498239527</v>
      </c>
      <c r="C8" s="48"/>
      <c r="D8" s="48"/>
      <c r="E8" s="26">
        <v>2001</v>
      </c>
      <c r="F8" s="28">
        <v>23416078</v>
      </c>
      <c r="G8" s="29"/>
      <c r="H8" s="26">
        <v>2001</v>
      </c>
      <c r="I8" s="28">
        <v>86212678</v>
      </c>
      <c r="J8" s="48"/>
      <c r="K8" s="26">
        <v>2001</v>
      </c>
      <c r="L8" s="60">
        <f t="shared" si="1"/>
        <v>62796600</v>
      </c>
      <c r="M8" s="61"/>
      <c r="N8" s="26">
        <v>2001</v>
      </c>
      <c r="O8" s="28">
        <v>24775976235</v>
      </c>
      <c r="P8" s="48"/>
      <c r="Q8" s="26">
        <v>2001</v>
      </c>
      <c r="R8" s="60">
        <f t="shared" si="2"/>
        <v>24752560157</v>
      </c>
      <c r="S8" s="61"/>
      <c r="T8" s="26">
        <v>2001</v>
      </c>
      <c r="U8" s="28">
        <v>55601758416</v>
      </c>
      <c r="V8" s="48"/>
      <c r="W8" s="26">
        <v>2001</v>
      </c>
      <c r="X8" s="62">
        <f t="shared" si="3"/>
        <v>30762985581</v>
      </c>
      <c r="Y8" s="48"/>
      <c r="Z8" s="26">
        <v>2001</v>
      </c>
      <c r="AA8" s="28">
        <v>2762842232</v>
      </c>
      <c r="AB8" s="29"/>
      <c r="AC8" s="26">
        <v>2001</v>
      </c>
      <c r="AD8" s="28">
        <v>3372471699</v>
      </c>
      <c r="AE8" s="35"/>
      <c r="AF8" s="26">
        <v>2001</v>
      </c>
      <c r="AG8" s="28">
        <f t="shared" si="4"/>
        <v>609629467</v>
      </c>
      <c r="AH8" s="35"/>
      <c r="AI8" s="26">
        <v>2001</v>
      </c>
      <c r="AJ8" s="28">
        <v>20664443225</v>
      </c>
      <c r="AK8" s="29"/>
      <c r="AL8" s="26">
        <v>2001</v>
      </c>
      <c r="AM8" s="28">
        <f t="shared" si="5"/>
        <v>17901600993</v>
      </c>
      <c r="AN8" s="29"/>
      <c r="AO8" s="26">
        <v>2001</v>
      </c>
      <c r="AP8" s="28">
        <v>58286593021</v>
      </c>
      <c r="AQ8" s="35"/>
      <c r="AR8" s="26">
        <v>2001</v>
      </c>
      <c r="AS8" s="41">
        <f t="shared" si="6"/>
        <v>37012520329</v>
      </c>
    </row>
    <row r="9" spans="1:45" ht="15.75" x14ac:dyDescent="0.25">
      <c r="A9" s="58">
        <v>2002</v>
      </c>
      <c r="B9" s="59">
        <f t="shared" si="0"/>
        <v>4.4115292545647398</v>
      </c>
      <c r="C9" s="48"/>
      <c r="D9" s="48"/>
      <c r="E9" s="26">
        <v>2002</v>
      </c>
      <c r="F9" s="28">
        <v>13640301</v>
      </c>
      <c r="G9" s="29"/>
      <c r="H9" s="26">
        <v>2002</v>
      </c>
      <c r="I9" s="28">
        <v>130631302</v>
      </c>
      <c r="J9" s="48"/>
      <c r="K9" s="26">
        <v>2002</v>
      </c>
      <c r="L9" s="60">
        <f t="shared" si="1"/>
        <v>116991001</v>
      </c>
      <c r="M9" s="61"/>
      <c r="N9" s="26">
        <v>2002</v>
      </c>
      <c r="O9" s="28">
        <v>19834392672</v>
      </c>
      <c r="P9" s="48"/>
      <c r="Q9" s="26">
        <v>2002</v>
      </c>
      <c r="R9" s="60">
        <f t="shared" si="2"/>
        <v>19820752371</v>
      </c>
      <c r="S9" s="61"/>
      <c r="T9" s="26">
        <v>2002</v>
      </c>
      <c r="U9" s="28">
        <v>47242654199</v>
      </c>
      <c r="V9" s="48"/>
      <c r="W9" s="26">
        <v>2002</v>
      </c>
      <c r="X9" s="62">
        <f t="shared" si="3"/>
        <v>27291270526</v>
      </c>
      <c r="Y9" s="48"/>
      <c r="Z9" s="26">
        <v>2002</v>
      </c>
      <c r="AA9" s="28">
        <v>2321936921</v>
      </c>
      <c r="AB9" s="29"/>
      <c r="AC9" s="26">
        <v>2002</v>
      </c>
      <c r="AD9" s="28">
        <v>2714584853</v>
      </c>
      <c r="AE9" s="35"/>
      <c r="AF9" s="26">
        <v>2002</v>
      </c>
      <c r="AG9" s="28">
        <f t="shared" si="4"/>
        <v>392647932</v>
      </c>
      <c r="AH9" s="35"/>
      <c r="AI9" s="26">
        <v>2002</v>
      </c>
      <c r="AJ9" s="28">
        <v>20155516694</v>
      </c>
      <c r="AK9" s="29"/>
      <c r="AL9" s="26">
        <v>2002</v>
      </c>
      <c r="AM9" s="28">
        <f t="shared" si="5"/>
        <v>17833579773</v>
      </c>
      <c r="AN9" s="29"/>
      <c r="AO9" s="26">
        <v>2002</v>
      </c>
      <c r="AP9" s="28">
        <v>60438653035</v>
      </c>
      <c r="AQ9" s="35"/>
      <c r="AR9" s="26">
        <v>2002</v>
      </c>
      <c r="AS9" s="41">
        <f t="shared" si="6"/>
        <v>39890488409</v>
      </c>
    </row>
    <row r="10" spans="1:45" ht="15.75" x14ac:dyDescent="0.25">
      <c r="A10" s="58">
        <v>2003</v>
      </c>
      <c r="B10" s="59">
        <f t="shared" si="0"/>
        <v>5.8407648939574548</v>
      </c>
      <c r="C10" s="48"/>
      <c r="D10" s="48"/>
      <c r="E10" s="26">
        <v>2003</v>
      </c>
      <c r="F10" s="28">
        <v>12654643</v>
      </c>
      <c r="G10" s="29"/>
      <c r="H10" s="26">
        <v>2003</v>
      </c>
      <c r="I10" s="28">
        <v>80817488</v>
      </c>
      <c r="J10" s="48"/>
      <c r="K10" s="26">
        <v>2003</v>
      </c>
      <c r="L10" s="60">
        <f t="shared" si="1"/>
        <v>68162845</v>
      </c>
      <c r="M10" s="61"/>
      <c r="N10" s="26">
        <v>2003</v>
      </c>
      <c r="O10" s="28">
        <v>20330126038</v>
      </c>
      <c r="P10" s="48"/>
      <c r="Q10" s="26">
        <v>2003</v>
      </c>
      <c r="R10" s="60">
        <f t="shared" si="2"/>
        <v>20317471395</v>
      </c>
      <c r="S10" s="61"/>
      <c r="T10" s="26">
        <v>2003</v>
      </c>
      <c r="U10" s="28">
        <v>48325566630</v>
      </c>
      <c r="V10" s="48"/>
      <c r="W10" s="26">
        <v>2003</v>
      </c>
      <c r="X10" s="62">
        <f t="shared" si="3"/>
        <v>27927277747</v>
      </c>
      <c r="Y10" s="48"/>
      <c r="Z10" s="26">
        <v>2003</v>
      </c>
      <c r="AA10" s="28">
        <v>1923187182</v>
      </c>
      <c r="AB10" s="29"/>
      <c r="AC10" s="26">
        <v>2003</v>
      </c>
      <c r="AD10" s="28">
        <v>1974789096</v>
      </c>
      <c r="AE10" s="35"/>
      <c r="AF10" s="26">
        <v>2003</v>
      </c>
      <c r="AG10" s="28">
        <f t="shared" si="4"/>
        <v>51601914</v>
      </c>
      <c r="AH10" s="35"/>
      <c r="AI10" s="26">
        <v>2003</v>
      </c>
      <c r="AJ10" s="28">
        <v>23149380070</v>
      </c>
      <c r="AK10" s="29"/>
      <c r="AL10" s="26">
        <v>2003</v>
      </c>
      <c r="AM10" s="28">
        <f t="shared" si="5"/>
        <v>21226192888</v>
      </c>
      <c r="AN10" s="29"/>
      <c r="AO10" s="26">
        <v>2003</v>
      </c>
      <c r="AP10" s="28">
        <v>73203222075</v>
      </c>
      <c r="AQ10" s="35"/>
      <c r="AR10" s="26">
        <v>2003</v>
      </c>
      <c r="AS10" s="41">
        <f t="shared" si="6"/>
        <v>50002240091</v>
      </c>
    </row>
    <row r="11" spans="1:45" ht="15.75" x14ac:dyDescent="0.25">
      <c r="A11" s="58">
        <v>2004</v>
      </c>
      <c r="B11" s="59">
        <f t="shared" si="0"/>
        <v>4.5711550919709447</v>
      </c>
      <c r="C11" s="48"/>
      <c r="D11" s="48"/>
      <c r="E11" s="26">
        <v>2004</v>
      </c>
      <c r="F11" s="28">
        <v>48261074</v>
      </c>
      <c r="G11" s="29"/>
      <c r="H11" s="26">
        <v>2004</v>
      </c>
      <c r="I11" s="28">
        <v>94417904</v>
      </c>
      <c r="J11" s="48"/>
      <c r="K11" s="26">
        <v>2004</v>
      </c>
      <c r="L11" s="60">
        <f t="shared" si="1"/>
        <v>46156830</v>
      </c>
      <c r="M11" s="61"/>
      <c r="N11" s="26">
        <v>2004</v>
      </c>
      <c r="O11" s="28">
        <v>27103503736</v>
      </c>
      <c r="P11" s="48"/>
      <c r="Q11" s="26">
        <v>2004</v>
      </c>
      <c r="R11" s="60">
        <f t="shared" si="2"/>
        <v>27055242662</v>
      </c>
      <c r="S11" s="61"/>
      <c r="T11" s="26">
        <v>2004</v>
      </c>
      <c r="U11" s="28">
        <v>62835615629</v>
      </c>
      <c r="V11" s="48"/>
      <c r="W11" s="26">
        <v>2004</v>
      </c>
      <c r="X11" s="62">
        <f t="shared" si="3"/>
        <v>35685955063</v>
      </c>
      <c r="Y11" s="48"/>
      <c r="Z11" s="26">
        <v>2004</v>
      </c>
      <c r="AA11" s="28">
        <v>3229017097</v>
      </c>
      <c r="AB11" s="29"/>
      <c r="AC11" s="26">
        <v>2004</v>
      </c>
      <c r="AD11" s="28">
        <v>3285766524</v>
      </c>
      <c r="AE11" s="35"/>
      <c r="AF11" s="26">
        <v>2004</v>
      </c>
      <c r="AG11" s="28">
        <f t="shared" si="4"/>
        <v>56749427</v>
      </c>
      <c r="AH11" s="35"/>
      <c r="AI11" s="26">
        <v>2004</v>
      </c>
      <c r="AJ11" s="28">
        <v>31167631841</v>
      </c>
      <c r="AK11" s="29"/>
      <c r="AL11" s="26">
        <v>2004</v>
      </c>
      <c r="AM11" s="28">
        <f t="shared" si="5"/>
        <v>27938614744</v>
      </c>
      <c r="AN11" s="29"/>
      <c r="AO11" s="26">
        <v>2004</v>
      </c>
      <c r="AP11" s="28">
        <v>96677498766</v>
      </c>
      <c r="AQ11" s="35"/>
      <c r="AR11" s="26">
        <v>2004</v>
      </c>
      <c r="AS11" s="41">
        <f t="shared" si="6"/>
        <v>65453117498</v>
      </c>
    </row>
    <row r="12" spans="1:45" ht="15.75" x14ac:dyDescent="0.25">
      <c r="A12" s="58">
        <v>2005</v>
      </c>
      <c r="B12" s="59">
        <f t="shared" si="0"/>
        <v>6.9645723090301193</v>
      </c>
      <c r="C12" s="48"/>
      <c r="D12" s="48"/>
      <c r="E12" s="26">
        <v>2005</v>
      </c>
      <c r="F12" s="28">
        <v>16817881</v>
      </c>
      <c r="G12" s="29"/>
      <c r="H12" s="26">
        <v>2005</v>
      </c>
      <c r="I12" s="28">
        <v>131447284</v>
      </c>
      <c r="J12" s="48"/>
      <c r="K12" s="26">
        <v>2005</v>
      </c>
      <c r="L12" s="60">
        <f t="shared" si="1"/>
        <v>114629403</v>
      </c>
      <c r="M12" s="61"/>
      <c r="N12" s="26">
        <v>2005</v>
      </c>
      <c r="O12" s="28">
        <v>30492009404</v>
      </c>
      <c r="P12" s="48"/>
      <c r="Q12" s="26">
        <v>2005</v>
      </c>
      <c r="R12" s="60">
        <f t="shared" si="2"/>
        <v>30475191523</v>
      </c>
      <c r="S12" s="61"/>
      <c r="T12" s="26">
        <v>2005</v>
      </c>
      <c r="U12" s="28">
        <v>73600375672</v>
      </c>
      <c r="V12" s="48"/>
      <c r="W12" s="26">
        <v>2005</v>
      </c>
      <c r="X12" s="62">
        <f t="shared" si="3"/>
        <v>42993736865</v>
      </c>
      <c r="Y12" s="48"/>
      <c r="Z12" s="26">
        <v>2005</v>
      </c>
      <c r="AA12" s="28">
        <v>3152487968</v>
      </c>
      <c r="AB12" s="29"/>
      <c r="AC12" s="26">
        <v>2005</v>
      </c>
      <c r="AD12" s="28">
        <v>3185533539</v>
      </c>
      <c r="AE12" s="35"/>
      <c r="AF12" s="26">
        <v>2005</v>
      </c>
      <c r="AG12" s="28">
        <f t="shared" si="4"/>
        <v>33045571</v>
      </c>
      <c r="AH12" s="35"/>
      <c r="AI12" s="26">
        <v>2005</v>
      </c>
      <c r="AJ12" s="28">
        <v>38142068890</v>
      </c>
      <c r="AK12" s="29"/>
      <c r="AL12" s="26">
        <v>2005</v>
      </c>
      <c r="AM12" s="28">
        <f t="shared" si="5"/>
        <v>34989580922</v>
      </c>
      <c r="AN12" s="29"/>
      <c r="AO12" s="26">
        <v>2005</v>
      </c>
      <c r="AP12" s="28">
        <v>118529184899</v>
      </c>
      <c r="AQ12" s="35"/>
      <c r="AR12" s="26">
        <v>2005</v>
      </c>
      <c r="AS12" s="41">
        <f t="shared" si="6"/>
        <v>80354070438</v>
      </c>
    </row>
    <row r="13" spans="1:45" ht="15.75" x14ac:dyDescent="0.25">
      <c r="A13" s="58">
        <v>2006</v>
      </c>
      <c r="B13" s="59">
        <f t="shared" si="0"/>
        <v>5.7261869923338411</v>
      </c>
      <c r="C13" s="48"/>
      <c r="D13" s="48"/>
      <c r="E13" s="26">
        <v>2006</v>
      </c>
      <c r="F13" s="28">
        <v>27492355</v>
      </c>
      <c r="G13" s="29"/>
      <c r="H13" s="26">
        <v>2006</v>
      </c>
      <c r="I13" s="28">
        <v>219018926</v>
      </c>
      <c r="J13" s="48"/>
      <c r="K13" s="26">
        <v>2006</v>
      </c>
      <c r="L13" s="60">
        <f t="shared" si="1"/>
        <v>191526571</v>
      </c>
      <c r="M13" s="61"/>
      <c r="N13" s="26">
        <v>2006</v>
      </c>
      <c r="O13" s="28">
        <v>37046781629</v>
      </c>
      <c r="P13" s="48"/>
      <c r="Q13" s="26">
        <v>2006</v>
      </c>
      <c r="R13" s="60">
        <f t="shared" si="2"/>
        <v>37019289274</v>
      </c>
      <c r="S13" s="61"/>
      <c r="T13" s="26">
        <v>2006</v>
      </c>
      <c r="U13" s="28">
        <v>91350840805</v>
      </c>
      <c r="V13" s="48"/>
      <c r="W13" s="26">
        <v>2006</v>
      </c>
      <c r="X13" s="62">
        <f t="shared" si="3"/>
        <v>54112532605</v>
      </c>
      <c r="Y13" s="48"/>
      <c r="Z13" s="26">
        <v>2006</v>
      </c>
      <c r="AA13" s="28">
        <v>3158616189</v>
      </c>
      <c r="AB13" s="29"/>
      <c r="AC13" s="26">
        <v>2006</v>
      </c>
      <c r="AD13" s="28">
        <v>3263119339</v>
      </c>
      <c r="AE13" s="35"/>
      <c r="AF13" s="26">
        <v>2006</v>
      </c>
      <c r="AG13" s="28">
        <f t="shared" si="4"/>
        <v>104503150</v>
      </c>
      <c r="AH13" s="35"/>
      <c r="AI13" s="26">
        <v>2006</v>
      </c>
      <c r="AJ13" s="28">
        <v>46146926036</v>
      </c>
      <c r="AK13" s="29"/>
      <c r="AL13" s="26">
        <v>2006</v>
      </c>
      <c r="AM13" s="28">
        <f t="shared" si="5"/>
        <v>42988309847</v>
      </c>
      <c r="AN13" s="29"/>
      <c r="AO13" s="26">
        <v>2006</v>
      </c>
      <c r="AP13" s="28">
        <v>137807469531</v>
      </c>
      <c r="AQ13" s="35"/>
      <c r="AR13" s="26">
        <v>2006</v>
      </c>
      <c r="AS13" s="41">
        <f t="shared" si="6"/>
        <v>91556040345</v>
      </c>
    </row>
    <row r="14" spans="1:45" ht="15.75" x14ac:dyDescent="0.25">
      <c r="A14" s="58">
        <v>2007</v>
      </c>
      <c r="B14" s="59">
        <f t="shared" si="0"/>
        <v>5.0052152787614856</v>
      </c>
      <c r="C14" s="48"/>
      <c r="D14" s="48"/>
      <c r="E14" s="26">
        <v>2007</v>
      </c>
      <c r="F14" s="28">
        <v>93158955</v>
      </c>
      <c r="G14" s="29"/>
      <c r="H14" s="26">
        <v>2007</v>
      </c>
      <c r="I14" s="28">
        <v>598763340</v>
      </c>
      <c r="J14" s="48"/>
      <c r="K14" s="26">
        <v>2007</v>
      </c>
      <c r="L14" s="60">
        <f t="shared" si="1"/>
        <v>505604385</v>
      </c>
      <c r="M14" s="61"/>
      <c r="N14" s="26">
        <v>2007</v>
      </c>
      <c r="O14" s="28">
        <v>48418638414</v>
      </c>
      <c r="P14" s="48"/>
      <c r="Q14" s="26">
        <v>2007</v>
      </c>
      <c r="R14" s="60">
        <f t="shared" si="2"/>
        <v>48325479459</v>
      </c>
      <c r="S14" s="61"/>
      <c r="T14" s="26">
        <v>2007</v>
      </c>
      <c r="U14" s="28">
        <v>120617446250</v>
      </c>
      <c r="V14" s="48"/>
      <c r="W14" s="26">
        <v>2007</v>
      </c>
      <c r="X14" s="62">
        <f t="shared" si="3"/>
        <v>71693203451</v>
      </c>
      <c r="Y14" s="48"/>
      <c r="Z14" s="26">
        <v>2007</v>
      </c>
      <c r="AA14" s="28">
        <v>4517897722</v>
      </c>
      <c r="AB14" s="29"/>
      <c r="AC14" s="26">
        <v>2007</v>
      </c>
      <c r="AD14" s="28">
        <v>4772851114</v>
      </c>
      <c r="AE14" s="35"/>
      <c r="AF14" s="26">
        <v>2007</v>
      </c>
      <c r="AG14" s="28">
        <f t="shared" si="4"/>
        <v>254953392</v>
      </c>
      <c r="AH14" s="35"/>
      <c r="AI14" s="26">
        <v>2007</v>
      </c>
      <c r="AJ14" s="28">
        <v>51734202981</v>
      </c>
      <c r="AK14" s="29"/>
      <c r="AL14" s="26">
        <v>2007</v>
      </c>
      <c r="AM14" s="28">
        <f t="shared" si="5"/>
        <v>47216305259</v>
      </c>
      <c r="AN14" s="29"/>
      <c r="AO14" s="26">
        <v>2007</v>
      </c>
      <c r="AP14" s="28">
        <v>160649072830</v>
      </c>
      <c r="AQ14" s="35"/>
      <c r="AR14" s="26">
        <v>2007</v>
      </c>
      <c r="AS14" s="41">
        <f t="shared" si="6"/>
        <v>108659916457</v>
      </c>
    </row>
    <row r="15" spans="1:45" ht="15.75" x14ac:dyDescent="0.25">
      <c r="A15" s="58">
        <v>2008</v>
      </c>
      <c r="B15" s="59">
        <f t="shared" si="0"/>
        <v>5.9532181321949853</v>
      </c>
      <c r="C15" s="48"/>
      <c r="D15" s="48"/>
      <c r="E15" s="26">
        <v>2008</v>
      </c>
      <c r="F15" s="28">
        <v>539443079</v>
      </c>
      <c r="G15" s="29"/>
      <c r="H15" s="26">
        <v>2008</v>
      </c>
      <c r="I15" s="28">
        <v>1264603859</v>
      </c>
      <c r="J15" s="48"/>
      <c r="K15" s="26">
        <v>2008</v>
      </c>
      <c r="L15" s="60">
        <f t="shared" si="1"/>
        <v>725160780</v>
      </c>
      <c r="M15" s="61"/>
      <c r="N15" s="26">
        <v>2008</v>
      </c>
      <c r="O15" s="28">
        <v>66351317529</v>
      </c>
      <c r="P15" s="48"/>
      <c r="Q15" s="26">
        <v>2008</v>
      </c>
      <c r="R15" s="60">
        <f t="shared" si="2"/>
        <v>65811874450</v>
      </c>
      <c r="S15" s="61"/>
      <c r="T15" s="26">
        <v>2008</v>
      </c>
      <c r="U15" s="28">
        <v>172984767614</v>
      </c>
      <c r="V15" s="48"/>
      <c r="W15" s="26">
        <v>2008</v>
      </c>
      <c r="X15" s="62">
        <f t="shared" si="3"/>
        <v>105908289305</v>
      </c>
      <c r="Y15" s="48"/>
      <c r="Z15" s="26">
        <v>2008</v>
      </c>
      <c r="AA15" s="28">
        <v>5466616445</v>
      </c>
      <c r="AB15" s="29"/>
      <c r="AC15" s="26">
        <v>2008</v>
      </c>
      <c r="AD15" s="28">
        <v>5498453587</v>
      </c>
      <c r="AE15" s="35"/>
      <c r="AF15" s="26">
        <v>2008</v>
      </c>
      <c r="AG15" s="28">
        <f t="shared" si="4"/>
        <v>31837142</v>
      </c>
      <c r="AH15" s="35"/>
      <c r="AI15" s="26">
        <v>2008</v>
      </c>
      <c r="AJ15" s="28">
        <v>57702667450</v>
      </c>
      <c r="AK15" s="29"/>
      <c r="AL15" s="26">
        <v>2008</v>
      </c>
      <c r="AM15" s="28">
        <f t="shared" si="5"/>
        <v>52236051005</v>
      </c>
      <c r="AN15" s="29"/>
      <c r="AO15" s="26">
        <v>2008</v>
      </c>
      <c r="AP15" s="28">
        <v>197942442909</v>
      </c>
      <c r="AQ15" s="35"/>
      <c r="AR15" s="26">
        <v>2008</v>
      </c>
      <c r="AS15" s="41">
        <f t="shared" si="6"/>
        <v>140207938317</v>
      </c>
    </row>
    <row r="16" spans="1:45" ht="15.75" x14ac:dyDescent="0.25">
      <c r="A16" s="58">
        <v>2009</v>
      </c>
      <c r="B16" s="59">
        <f t="shared" si="0"/>
        <v>7.6791364789766394</v>
      </c>
      <c r="C16" s="48"/>
      <c r="D16" s="48"/>
      <c r="E16" s="26">
        <v>2009</v>
      </c>
      <c r="F16" s="28">
        <v>248735358</v>
      </c>
      <c r="G16" s="29"/>
      <c r="H16" s="26">
        <v>2009</v>
      </c>
      <c r="I16" s="28">
        <v>989991680</v>
      </c>
      <c r="J16" s="48"/>
      <c r="K16" s="26">
        <v>2009</v>
      </c>
      <c r="L16" s="60">
        <f t="shared" si="1"/>
        <v>741256322</v>
      </c>
      <c r="M16" s="61"/>
      <c r="N16" s="26">
        <v>2009</v>
      </c>
      <c r="O16" s="28">
        <v>50487973371</v>
      </c>
      <c r="P16" s="48"/>
      <c r="Q16" s="26">
        <v>2009</v>
      </c>
      <c r="R16" s="60">
        <f t="shared" si="2"/>
        <v>50239238013</v>
      </c>
      <c r="S16" s="61"/>
      <c r="T16" s="26">
        <v>2009</v>
      </c>
      <c r="U16" s="28">
        <v>127722342988</v>
      </c>
      <c r="V16" s="48"/>
      <c r="W16" s="26">
        <v>2009</v>
      </c>
      <c r="X16" s="62">
        <f t="shared" si="3"/>
        <v>76493113295</v>
      </c>
      <c r="Y16" s="48"/>
      <c r="Z16" s="26">
        <v>2009</v>
      </c>
      <c r="AA16" s="28">
        <v>3860758516</v>
      </c>
      <c r="AB16" s="29"/>
      <c r="AC16" s="26">
        <v>2009</v>
      </c>
      <c r="AD16" s="28">
        <v>3870790885</v>
      </c>
      <c r="AE16" s="35"/>
      <c r="AF16" s="26">
        <v>2009</v>
      </c>
      <c r="AG16" s="28">
        <f t="shared" si="4"/>
        <v>10032369</v>
      </c>
      <c r="AH16" s="35"/>
      <c r="AI16" s="26">
        <v>2009</v>
      </c>
      <c r="AJ16" s="28">
        <v>42380659844</v>
      </c>
      <c r="AK16" s="29"/>
      <c r="AL16" s="26">
        <v>2009</v>
      </c>
      <c r="AM16" s="28">
        <f t="shared" si="5"/>
        <v>38519901328</v>
      </c>
      <c r="AN16" s="29"/>
      <c r="AO16" s="26">
        <v>2009</v>
      </c>
      <c r="AP16" s="28">
        <v>152994742805</v>
      </c>
      <c r="AQ16" s="35"/>
      <c r="AR16" s="26">
        <v>2009</v>
      </c>
      <c r="AS16" s="41">
        <f t="shared" si="6"/>
        <v>110604050592</v>
      </c>
    </row>
    <row r="17" spans="1:45" ht="15.75" x14ac:dyDescent="0.25">
      <c r="A17" s="58">
        <v>2010</v>
      </c>
      <c r="B17" s="59">
        <f t="shared" si="0"/>
        <v>6.5440678522059725</v>
      </c>
      <c r="C17" s="48"/>
      <c r="D17" s="48"/>
      <c r="E17" s="26">
        <v>2010</v>
      </c>
      <c r="F17" s="28">
        <v>193984784</v>
      </c>
      <c r="G17" s="29"/>
      <c r="H17" s="26">
        <v>2010</v>
      </c>
      <c r="I17" s="28">
        <v>1082149009</v>
      </c>
      <c r="J17" s="48"/>
      <c r="K17" s="26">
        <v>2010</v>
      </c>
      <c r="L17" s="60">
        <f t="shared" si="1"/>
        <v>888164225</v>
      </c>
      <c r="M17" s="61"/>
      <c r="N17" s="26">
        <v>2010</v>
      </c>
      <c r="O17" s="28">
        <v>67786873664</v>
      </c>
      <c r="P17" s="48"/>
      <c r="Q17" s="26">
        <v>2010</v>
      </c>
      <c r="R17" s="60">
        <f t="shared" si="2"/>
        <v>67592888880</v>
      </c>
      <c r="S17" s="61"/>
      <c r="T17" s="26">
        <v>2010</v>
      </c>
      <c r="U17" s="28">
        <v>181768427438</v>
      </c>
      <c r="V17" s="48"/>
      <c r="W17" s="26">
        <v>2010</v>
      </c>
      <c r="X17" s="62">
        <f t="shared" si="3"/>
        <v>113093389549</v>
      </c>
      <c r="Y17" s="48"/>
      <c r="Z17" s="26">
        <v>2010</v>
      </c>
      <c r="AA17" s="28">
        <v>3950926544</v>
      </c>
      <c r="AB17" s="29"/>
      <c r="AC17" s="26">
        <v>2010</v>
      </c>
      <c r="AD17" s="28">
        <v>3999051023</v>
      </c>
      <c r="AE17" s="35"/>
      <c r="AF17" s="26">
        <v>2010</v>
      </c>
      <c r="AG17" s="28">
        <f t="shared" si="4"/>
        <v>48124479</v>
      </c>
      <c r="AH17" s="35"/>
      <c r="AI17" s="26">
        <v>2010</v>
      </c>
      <c r="AJ17" s="28">
        <v>52293088854</v>
      </c>
      <c r="AK17" s="29"/>
      <c r="AL17" s="26">
        <v>2010</v>
      </c>
      <c r="AM17" s="28">
        <f t="shared" si="5"/>
        <v>48342162310</v>
      </c>
      <c r="AN17" s="29"/>
      <c r="AO17" s="26">
        <v>2010</v>
      </c>
      <c r="AP17" s="28">
        <v>201915285335</v>
      </c>
      <c r="AQ17" s="35"/>
      <c r="AR17" s="26">
        <v>2010</v>
      </c>
      <c r="AS17" s="41">
        <f t="shared" si="6"/>
        <v>149574072002</v>
      </c>
    </row>
    <row r="18" spans="1:45" ht="15.75" x14ac:dyDescent="0.25">
      <c r="A18" s="58">
        <v>2011</v>
      </c>
      <c r="B18" s="59">
        <f t="shared" si="0"/>
        <v>7.6454704176156749</v>
      </c>
      <c r="C18" s="48"/>
      <c r="D18" s="48"/>
      <c r="E18" s="26">
        <v>2011</v>
      </c>
      <c r="F18" s="28">
        <v>208445595</v>
      </c>
      <c r="G18" s="29"/>
      <c r="H18" s="26">
        <v>2011</v>
      </c>
      <c r="I18" s="28">
        <v>1130146545</v>
      </c>
      <c r="J18" s="48"/>
      <c r="K18" s="26">
        <v>2011</v>
      </c>
      <c r="L18" s="60">
        <f t="shared" si="1"/>
        <v>921700950</v>
      </c>
      <c r="M18" s="61"/>
      <c r="N18" s="26">
        <v>2011</v>
      </c>
      <c r="O18" s="28">
        <v>82183824088</v>
      </c>
      <c r="P18" s="48"/>
      <c r="Q18" s="26">
        <v>2011</v>
      </c>
      <c r="R18" s="60">
        <f t="shared" si="2"/>
        <v>81975378493</v>
      </c>
      <c r="S18" s="61"/>
      <c r="T18" s="26">
        <v>2011</v>
      </c>
      <c r="U18" s="28">
        <v>226246755801</v>
      </c>
      <c r="V18" s="48"/>
      <c r="W18" s="26">
        <v>2011</v>
      </c>
      <c r="X18" s="62">
        <f t="shared" si="3"/>
        <v>143141230763</v>
      </c>
      <c r="Y18" s="48"/>
      <c r="Z18" s="26">
        <v>2011</v>
      </c>
      <c r="AA18" s="28">
        <v>3922890443</v>
      </c>
      <c r="AB18" s="29"/>
      <c r="AC18" s="26">
        <v>2011</v>
      </c>
      <c r="AD18" s="28">
        <v>3939536552</v>
      </c>
      <c r="AE18" s="35"/>
      <c r="AF18" s="26">
        <v>2011</v>
      </c>
      <c r="AG18" s="28">
        <f t="shared" si="4"/>
        <v>16646109</v>
      </c>
      <c r="AH18" s="35"/>
      <c r="AI18" s="26">
        <v>2011</v>
      </c>
      <c r="AJ18" s="28">
        <v>59894157214</v>
      </c>
      <c r="AK18" s="29"/>
      <c r="AL18" s="26">
        <v>2011</v>
      </c>
      <c r="AM18" s="28">
        <f t="shared" si="5"/>
        <v>55971266771</v>
      </c>
      <c r="AN18" s="29"/>
      <c r="AO18" s="26">
        <v>2011</v>
      </c>
      <c r="AP18" s="28">
        <v>256039574768</v>
      </c>
      <c r="AQ18" s="35"/>
      <c r="AR18" s="26">
        <v>2011</v>
      </c>
      <c r="AS18" s="41">
        <f t="shared" si="6"/>
        <v>196128771445</v>
      </c>
    </row>
    <row r="19" spans="1:45" ht="15.75" x14ac:dyDescent="0.25">
      <c r="A19" s="63">
        <v>2012</v>
      </c>
      <c r="B19" s="59">
        <f t="shared" si="0"/>
        <v>5.2711093990718014</v>
      </c>
      <c r="C19" s="48"/>
      <c r="D19" s="48"/>
      <c r="E19" s="26">
        <v>2012</v>
      </c>
      <c r="F19" s="28">
        <v>252913767</v>
      </c>
      <c r="G19" s="29"/>
      <c r="H19" s="26">
        <v>2012</v>
      </c>
      <c r="I19" s="28">
        <v>1435491453</v>
      </c>
      <c r="J19" s="48"/>
      <c r="K19" s="26">
        <v>2012</v>
      </c>
      <c r="L19" s="60">
        <f t="shared" si="1"/>
        <v>1182577686</v>
      </c>
      <c r="M19" s="61"/>
      <c r="N19" s="26">
        <v>2012</v>
      </c>
      <c r="O19" s="28">
        <v>77826074241</v>
      </c>
      <c r="P19" s="48"/>
      <c r="Q19" s="26">
        <v>2012</v>
      </c>
      <c r="R19" s="60">
        <f t="shared" si="2"/>
        <v>77573160474</v>
      </c>
      <c r="S19" s="61"/>
      <c r="T19" s="26">
        <v>2012</v>
      </c>
      <c r="U19" s="28">
        <v>223183476643</v>
      </c>
      <c r="V19" s="48"/>
      <c r="W19" s="26">
        <v>2012</v>
      </c>
      <c r="X19" s="62">
        <f t="shared" si="3"/>
        <v>144174824716</v>
      </c>
      <c r="Y19" s="48"/>
      <c r="Z19" s="26">
        <v>2012</v>
      </c>
      <c r="AA19" s="28">
        <v>4562175554</v>
      </c>
      <c r="AB19" s="29"/>
      <c r="AC19" s="26">
        <v>2012</v>
      </c>
      <c r="AD19" s="28">
        <v>4759182662</v>
      </c>
      <c r="AE19" s="35"/>
      <c r="AF19" s="26">
        <v>2012</v>
      </c>
      <c r="AG19" s="28">
        <f t="shared" si="4"/>
        <v>197007108</v>
      </c>
      <c r="AH19" s="35"/>
      <c r="AI19" s="26">
        <v>2012</v>
      </c>
      <c r="AJ19" s="28">
        <v>59349635679</v>
      </c>
      <c r="AK19" s="29"/>
      <c r="AL19" s="26">
        <v>2012</v>
      </c>
      <c r="AM19" s="28">
        <f t="shared" si="5"/>
        <v>54787460125</v>
      </c>
      <c r="AN19" s="29"/>
      <c r="AO19" s="26">
        <v>2012</v>
      </c>
      <c r="AP19" s="28">
        <v>242578013546</v>
      </c>
      <c r="AQ19" s="35"/>
      <c r="AR19" s="26">
        <v>2012</v>
      </c>
      <c r="AS19" s="41">
        <f t="shared" si="6"/>
        <v>183031370759</v>
      </c>
    </row>
    <row r="20" spans="1:45" ht="15.75" x14ac:dyDescent="0.25">
      <c r="A20" s="64">
        <v>2013</v>
      </c>
      <c r="B20" s="59">
        <f t="shared" si="0"/>
        <v>6.9953218483327095</v>
      </c>
      <c r="C20" s="48"/>
      <c r="D20" s="48"/>
      <c r="E20" s="26">
        <v>2013</v>
      </c>
      <c r="F20" s="28">
        <v>152893958</v>
      </c>
      <c r="G20" s="29"/>
      <c r="H20" s="26">
        <v>2013</v>
      </c>
      <c r="I20" s="28">
        <v>1525367198</v>
      </c>
      <c r="J20" s="48"/>
      <c r="K20" s="26">
        <v>2013</v>
      </c>
      <c r="L20" s="60">
        <f t="shared" si="1"/>
        <v>1372473240</v>
      </c>
      <c r="M20" s="61"/>
      <c r="N20" s="26">
        <v>2013</v>
      </c>
      <c r="O20" s="28">
        <v>89763119696</v>
      </c>
      <c r="P20" s="48"/>
      <c r="Q20" s="26">
        <v>2013</v>
      </c>
      <c r="R20" s="60">
        <f t="shared" si="2"/>
        <v>89610225738</v>
      </c>
      <c r="S20" s="61"/>
      <c r="T20" s="26">
        <v>2013</v>
      </c>
      <c r="U20" s="28">
        <v>239747515987</v>
      </c>
      <c r="V20" s="48"/>
      <c r="W20" s="26">
        <v>2013</v>
      </c>
      <c r="X20" s="62">
        <f t="shared" si="3"/>
        <v>148611923051</v>
      </c>
      <c r="Y20" s="48"/>
      <c r="Z20" s="26">
        <v>2013</v>
      </c>
      <c r="AA20" s="28">
        <v>3775327380</v>
      </c>
      <c r="AB20" s="29"/>
      <c r="AC20" s="26">
        <v>2013</v>
      </c>
      <c r="AD20" s="28">
        <v>3841711881</v>
      </c>
      <c r="AE20" s="35"/>
      <c r="AF20" s="26">
        <v>2013</v>
      </c>
      <c r="AG20" s="28">
        <f t="shared" si="4"/>
        <v>66384501</v>
      </c>
      <c r="AH20" s="35"/>
      <c r="AI20" s="26">
        <v>2013</v>
      </c>
      <c r="AJ20" s="28">
        <v>56172610060</v>
      </c>
      <c r="AK20" s="29"/>
      <c r="AL20" s="26">
        <v>2013</v>
      </c>
      <c r="AM20" s="28">
        <f t="shared" si="5"/>
        <v>52397282680</v>
      </c>
      <c r="AN20" s="29"/>
      <c r="AO20" s="26">
        <v>2013</v>
      </c>
      <c r="AP20" s="28">
        <v>242033574720</v>
      </c>
      <c r="AQ20" s="35"/>
      <c r="AR20" s="26">
        <v>2013</v>
      </c>
      <c r="AS20" s="41">
        <f t="shared" si="6"/>
        <v>185794580159</v>
      </c>
    </row>
    <row r="21" spans="1:45" ht="15.75" x14ac:dyDescent="0.25">
      <c r="A21" s="64">
        <v>2014</v>
      </c>
      <c r="B21" s="65">
        <f t="shared" si="0"/>
        <v>7.0927831361568581</v>
      </c>
      <c r="E21" s="33">
        <v>2014</v>
      </c>
      <c r="F21" s="34">
        <v>189837994</v>
      </c>
      <c r="G21" s="29"/>
      <c r="H21" s="33">
        <v>2014</v>
      </c>
      <c r="I21" s="34">
        <v>1267159791</v>
      </c>
      <c r="K21" s="33">
        <v>2014</v>
      </c>
      <c r="L21" s="66">
        <f t="shared" si="1"/>
        <v>1077321797</v>
      </c>
      <c r="M21" s="61"/>
      <c r="N21" s="33">
        <v>2014</v>
      </c>
      <c r="O21" s="34">
        <v>84817406066</v>
      </c>
      <c r="Q21" s="33">
        <v>2014</v>
      </c>
      <c r="R21" s="66">
        <f t="shared" si="2"/>
        <v>84627568072</v>
      </c>
      <c r="S21" s="61"/>
      <c r="T21" s="33">
        <v>2014</v>
      </c>
      <c r="U21" s="34">
        <v>229154462583</v>
      </c>
      <c r="W21" s="33">
        <v>2014</v>
      </c>
      <c r="X21" s="67">
        <f t="shared" si="3"/>
        <v>143259734720</v>
      </c>
      <c r="Z21" s="26">
        <v>2014</v>
      </c>
      <c r="AA21" s="28">
        <v>3406050836</v>
      </c>
      <c r="AB21" s="29"/>
      <c r="AC21" s="26">
        <v>2014</v>
      </c>
      <c r="AD21" s="28">
        <v>3440335845</v>
      </c>
      <c r="AF21" s="26">
        <v>2014</v>
      </c>
      <c r="AG21" s="28">
        <f t="shared" si="4"/>
        <v>34285009</v>
      </c>
      <c r="AI21" s="26">
        <v>2014</v>
      </c>
      <c r="AJ21" s="28">
        <v>51458046351</v>
      </c>
      <c r="AK21" s="29"/>
      <c r="AL21" s="26">
        <v>2014</v>
      </c>
      <c r="AM21" s="28">
        <f t="shared" si="5"/>
        <v>48051995515</v>
      </c>
      <c r="AN21" s="29"/>
      <c r="AO21" s="26">
        <v>2014</v>
      </c>
      <c r="AP21" s="28">
        <v>225100884831</v>
      </c>
      <c r="AR21" s="26">
        <v>2014</v>
      </c>
      <c r="AS21" s="41">
        <f>((AP21-AM21)-AD21)</f>
        <v>173608553471</v>
      </c>
    </row>
    <row r="22" spans="1:45" ht="15.75" x14ac:dyDescent="0.25">
      <c r="A22" s="64">
        <v>2015</v>
      </c>
      <c r="B22" s="65">
        <f t="shared" si="0"/>
        <v>4.8940958919076403</v>
      </c>
      <c r="E22" s="26">
        <v>2015</v>
      </c>
      <c r="F22" s="28">
        <v>133420343</v>
      </c>
      <c r="G22" s="29"/>
      <c r="H22" s="26">
        <v>2015</v>
      </c>
      <c r="I22" s="28">
        <v>1088152319</v>
      </c>
      <c r="K22" s="26">
        <v>2015</v>
      </c>
      <c r="L22" s="60">
        <f t="shared" si="1"/>
        <v>954731976</v>
      </c>
      <c r="M22" s="61"/>
      <c r="N22" s="26">
        <v>2015</v>
      </c>
      <c r="O22" s="28">
        <v>63712960675</v>
      </c>
      <c r="Q22" s="26">
        <v>2015</v>
      </c>
      <c r="R22" s="60">
        <f t="shared" si="2"/>
        <v>63579540332</v>
      </c>
      <c r="S22" s="61"/>
      <c r="T22" s="26">
        <v>2015</v>
      </c>
      <c r="U22" s="28">
        <v>171449050909</v>
      </c>
      <c r="W22" s="26">
        <v>2015</v>
      </c>
      <c r="X22" s="62">
        <f t="shared" si="3"/>
        <v>106781358258</v>
      </c>
      <c r="Z22" s="26">
        <v>2015</v>
      </c>
      <c r="AA22" s="28">
        <v>3681139880</v>
      </c>
      <c r="AB22" s="29"/>
      <c r="AC22" s="26">
        <v>2015</v>
      </c>
      <c r="AD22" s="28">
        <v>4088191801</v>
      </c>
      <c r="AF22" s="26">
        <v>2015</v>
      </c>
      <c r="AG22" s="28">
        <f t="shared" si="4"/>
        <v>407051921</v>
      </c>
      <c r="AI22" s="26">
        <v>2015</v>
      </c>
      <c r="AJ22" s="28">
        <v>45575635720</v>
      </c>
      <c r="AK22" s="29"/>
      <c r="AL22" s="26">
        <v>2015</v>
      </c>
      <c r="AM22" s="28">
        <f t="shared" si="5"/>
        <v>41894495840</v>
      </c>
      <c r="AN22" s="29"/>
      <c r="AO22" s="26">
        <v>2015</v>
      </c>
      <c r="AP22" s="28">
        <v>191134324584</v>
      </c>
      <c r="AR22" s="26">
        <v>2015</v>
      </c>
      <c r="AS22" s="41">
        <f>((AP22-AM22)-AD22)</f>
        <v>145151636943</v>
      </c>
    </row>
    <row r="23" spans="1:45" ht="15.75" x14ac:dyDescent="0.25">
      <c r="A23" s="68">
        <v>2016</v>
      </c>
      <c r="B23" s="69">
        <f t="shared" si="0"/>
        <v>3.2506578181487384</v>
      </c>
      <c r="C23" s="70"/>
      <c r="D23" s="70"/>
      <c r="E23" s="26">
        <v>2016</v>
      </c>
      <c r="F23" s="28">
        <v>146469453</v>
      </c>
      <c r="G23" s="29"/>
      <c r="H23" s="26">
        <v>2016</v>
      </c>
      <c r="I23" s="28">
        <v>350554580</v>
      </c>
      <c r="J23" s="70"/>
      <c r="K23" s="26">
        <v>2016</v>
      </c>
      <c r="L23" s="60">
        <f t="shared" si="1"/>
        <v>204085127</v>
      </c>
      <c r="M23" s="61"/>
      <c r="N23" s="26">
        <v>2016</v>
      </c>
      <c r="O23" s="28">
        <v>51764149297</v>
      </c>
      <c r="P23" s="70"/>
      <c r="Q23" s="26">
        <v>2016</v>
      </c>
      <c r="R23" s="60">
        <f t="shared" si="2"/>
        <v>51617679844</v>
      </c>
      <c r="S23" s="61"/>
      <c r="T23" s="26">
        <v>2016</v>
      </c>
      <c r="U23" s="28">
        <v>137552002856</v>
      </c>
      <c r="V23" s="70"/>
      <c r="W23" s="26">
        <v>2016</v>
      </c>
      <c r="X23" s="62">
        <f t="shared" si="3"/>
        <v>85583768432</v>
      </c>
      <c r="Y23" s="70"/>
      <c r="Z23" s="26">
        <v>2016</v>
      </c>
      <c r="AA23" s="28">
        <v>4002545485</v>
      </c>
      <c r="AB23" s="29"/>
      <c r="AC23" s="26">
        <v>2016</v>
      </c>
      <c r="AD23" s="28">
        <v>4430585661</v>
      </c>
      <c r="AE23" s="70"/>
      <c r="AF23" s="26">
        <v>2016</v>
      </c>
      <c r="AG23" s="28">
        <f t="shared" si="4"/>
        <v>428040176</v>
      </c>
      <c r="AH23" s="70"/>
      <c r="AI23" s="26">
        <v>2016</v>
      </c>
      <c r="AJ23" s="28">
        <v>46205988985</v>
      </c>
      <c r="AK23" s="29"/>
      <c r="AL23" s="26">
        <v>2016</v>
      </c>
      <c r="AM23" s="28">
        <f t="shared" si="5"/>
        <v>42203443500</v>
      </c>
      <c r="AN23" s="29"/>
      <c r="AO23" s="26">
        <v>2016</v>
      </c>
      <c r="AP23" s="28">
        <v>185235400805</v>
      </c>
      <c r="AQ23" s="70"/>
      <c r="AR23" s="26">
        <v>2016</v>
      </c>
      <c r="AS23" s="41">
        <f>((AP23-AM23)-AD23)</f>
        <v>138601371644</v>
      </c>
    </row>
  </sheetData>
  <mergeCells count="24">
    <mergeCell ref="AO2:AP2"/>
    <mergeCell ref="AR2:AS2"/>
    <mergeCell ref="W2:X2"/>
    <mergeCell ref="Z2:AA2"/>
    <mergeCell ref="AC2:AD2"/>
    <mergeCell ref="AF2:AG2"/>
    <mergeCell ref="AI2:AJ2"/>
    <mergeCell ref="AL2:AM2"/>
    <mergeCell ref="AI1:AJ1"/>
    <mergeCell ref="AL1:AM1"/>
    <mergeCell ref="AR1:AS1"/>
    <mergeCell ref="A2:B2"/>
    <mergeCell ref="E2:F2"/>
    <mergeCell ref="H2:I2"/>
    <mergeCell ref="K2:L2"/>
    <mergeCell ref="N2:O2"/>
    <mergeCell ref="Q2:R2"/>
    <mergeCell ref="T2:U2"/>
    <mergeCell ref="E1:F1"/>
    <mergeCell ref="K1:L1"/>
    <mergeCell ref="Q1:R1"/>
    <mergeCell ref="W1:X1"/>
    <mergeCell ref="Z1:AA1"/>
    <mergeCell ref="AF1:AG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A25" workbookViewId="0">
      <selection activeCell="A25" sqref="A25"/>
    </sheetView>
  </sheetViews>
  <sheetFormatPr defaultRowHeight="15" x14ac:dyDescent="0.25"/>
  <cols>
    <col min="1" max="1" width="6" bestFit="1" customWidth="1"/>
    <col min="2" max="2" width="24.28515625" bestFit="1" customWidth="1"/>
    <col min="4" max="4" width="5" bestFit="1" customWidth="1"/>
    <col min="5" max="5" width="15.42578125" bestFit="1" customWidth="1"/>
    <col min="7" max="7" width="5" bestFit="1" customWidth="1"/>
    <col min="8" max="8" width="16.42578125" bestFit="1" customWidth="1"/>
    <col min="10" max="10" width="5" bestFit="1" customWidth="1"/>
    <col min="11" max="11" width="15.42578125" bestFit="1" customWidth="1"/>
    <col min="13" max="13" width="5" bestFit="1" customWidth="1"/>
    <col min="14" max="14" width="15.42578125" bestFit="1" customWidth="1"/>
    <col min="16" max="16" width="5" bestFit="1" customWidth="1"/>
    <col min="17" max="17" width="16.42578125" bestFit="1" customWidth="1"/>
    <col min="19" max="19" width="5" bestFit="1" customWidth="1"/>
    <col min="20" max="20" width="16.42578125" bestFit="1" customWidth="1"/>
  </cols>
  <sheetData>
    <row r="1" spans="1:20" x14ac:dyDescent="0.25">
      <c r="D1" s="22" t="s">
        <v>276</v>
      </c>
      <c r="E1" s="22"/>
      <c r="G1" s="22" t="s">
        <v>277</v>
      </c>
      <c r="H1" s="22"/>
      <c r="J1" s="22"/>
      <c r="K1" s="22"/>
      <c r="M1" s="22" t="s">
        <v>278</v>
      </c>
      <c r="N1" s="22"/>
      <c r="S1" s="71" t="s">
        <v>279</v>
      </c>
      <c r="T1" s="71"/>
    </row>
    <row r="2" spans="1:20" ht="15.75" x14ac:dyDescent="0.25">
      <c r="A2" s="37"/>
      <c r="B2" s="37"/>
      <c r="D2" s="21" t="s">
        <v>280</v>
      </c>
      <c r="E2" s="22"/>
      <c r="G2" s="21" t="s">
        <v>281</v>
      </c>
      <c r="H2" s="22"/>
      <c r="J2" s="21" t="s">
        <v>248</v>
      </c>
      <c r="K2" s="22"/>
      <c r="M2" s="21" t="s">
        <v>282</v>
      </c>
      <c r="N2" s="22"/>
      <c r="P2" s="24" t="s">
        <v>249</v>
      </c>
      <c r="Q2" s="25"/>
      <c r="S2" s="21" t="s">
        <v>283</v>
      </c>
      <c r="T2" s="22"/>
    </row>
    <row r="3" spans="1:20" ht="15.75" x14ac:dyDescent="0.25">
      <c r="A3" s="38" t="s">
        <v>264</v>
      </c>
      <c r="B3" s="38" t="s">
        <v>284</v>
      </c>
      <c r="D3" s="26" t="s">
        <v>242</v>
      </c>
      <c r="E3" s="26" t="s">
        <v>251</v>
      </c>
      <c r="G3" s="26" t="s">
        <v>242</v>
      </c>
      <c r="H3" s="26" t="s">
        <v>251</v>
      </c>
      <c r="J3" s="26" t="s">
        <v>242</v>
      </c>
      <c r="K3" s="26" t="s">
        <v>251</v>
      </c>
      <c r="M3" s="26" t="s">
        <v>242</v>
      </c>
      <c r="N3" s="26" t="s">
        <v>251</v>
      </c>
      <c r="P3" s="26" t="s">
        <v>242</v>
      </c>
      <c r="Q3" s="26" t="s">
        <v>251</v>
      </c>
      <c r="S3" s="26" t="s">
        <v>242</v>
      </c>
      <c r="T3" s="26" t="s">
        <v>251</v>
      </c>
    </row>
    <row r="4" spans="1:20" ht="15.75" x14ac:dyDescent="0.25">
      <c r="A4" s="39">
        <v>1997</v>
      </c>
      <c r="B4" s="40">
        <f>((E4/H4)/(N4/T4))</f>
        <v>1.1880372621708302</v>
      </c>
      <c r="D4" s="26">
        <v>1997</v>
      </c>
      <c r="E4" s="28">
        <v>123803543</v>
      </c>
      <c r="G4" s="26">
        <v>1997</v>
      </c>
      <c r="H4" s="28">
        <v>3323377948</v>
      </c>
      <c r="J4" s="26">
        <v>1997</v>
      </c>
      <c r="K4" s="28">
        <v>586859612</v>
      </c>
      <c r="M4" s="26">
        <v>1997</v>
      </c>
      <c r="N4" s="28">
        <f>(K4-E4)</f>
        <v>463056069</v>
      </c>
      <c r="P4" s="26">
        <v>1997</v>
      </c>
      <c r="Q4" s="28">
        <v>18090990966</v>
      </c>
      <c r="S4" s="26">
        <v>1997</v>
      </c>
      <c r="T4" s="28">
        <f>(Q4-H4)</f>
        <v>14767613018</v>
      </c>
    </row>
    <row r="5" spans="1:20" ht="15.75" x14ac:dyDescent="0.25">
      <c r="A5" s="39">
        <v>1998</v>
      </c>
      <c r="B5" s="40">
        <f t="shared" ref="B5:B23" si="0">((E5/H5)/(N5/T5))</f>
        <v>0.781649453752704</v>
      </c>
      <c r="D5" s="26">
        <v>1998</v>
      </c>
      <c r="E5" s="28">
        <v>178977050</v>
      </c>
      <c r="G5" s="26">
        <v>1998</v>
      </c>
      <c r="H5" s="28">
        <v>3658776141</v>
      </c>
      <c r="J5" s="26">
        <v>1998</v>
      </c>
      <c r="K5" s="28">
        <v>1090626849</v>
      </c>
      <c r="M5" s="26">
        <v>1998</v>
      </c>
      <c r="N5" s="28">
        <f t="shared" ref="N5:N23" si="1">(K5-E5)</f>
        <v>911649799</v>
      </c>
      <c r="P5" s="26">
        <v>1998</v>
      </c>
      <c r="Q5" s="28">
        <v>18226059300</v>
      </c>
      <c r="S5" s="26">
        <v>1998</v>
      </c>
      <c r="T5" s="28">
        <f t="shared" ref="T5:T23" si="2">(Q5-H5)</f>
        <v>14567283159</v>
      </c>
    </row>
    <row r="6" spans="1:20" ht="15.75" x14ac:dyDescent="0.25">
      <c r="A6" s="39">
        <v>1999</v>
      </c>
      <c r="B6" s="40">
        <f t="shared" si="0"/>
        <v>1.1757555600255623</v>
      </c>
      <c r="D6" s="26">
        <v>1999</v>
      </c>
      <c r="E6" s="28">
        <v>399673771</v>
      </c>
      <c r="G6" s="26">
        <v>1999</v>
      </c>
      <c r="H6" s="28">
        <v>3922979837</v>
      </c>
      <c r="J6" s="26">
        <v>1999</v>
      </c>
      <c r="K6" s="28">
        <v>1579820136</v>
      </c>
      <c r="M6" s="26">
        <v>1999</v>
      </c>
      <c r="N6" s="28">
        <f t="shared" si="1"/>
        <v>1180146365</v>
      </c>
      <c r="P6" s="26">
        <v>1999</v>
      </c>
      <c r="Q6" s="28">
        <v>17542548139</v>
      </c>
      <c r="S6" s="26">
        <v>1999</v>
      </c>
      <c r="T6" s="28">
        <f t="shared" si="2"/>
        <v>13619568302</v>
      </c>
    </row>
    <row r="7" spans="1:20" ht="15.75" x14ac:dyDescent="0.25">
      <c r="A7" s="39">
        <v>2000</v>
      </c>
      <c r="B7" s="40">
        <f t="shared" si="0"/>
        <v>1.8971723135785483</v>
      </c>
      <c r="D7" s="26">
        <v>2000</v>
      </c>
      <c r="E7" s="28">
        <v>879145449</v>
      </c>
      <c r="G7" s="26">
        <v>2000</v>
      </c>
      <c r="H7" s="28">
        <v>4218782222</v>
      </c>
      <c r="J7" s="26">
        <v>2000</v>
      </c>
      <c r="K7" s="28">
        <v>2591757890</v>
      </c>
      <c r="M7" s="26">
        <v>2000</v>
      </c>
      <c r="N7" s="28">
        <f t="shared" si="1"/>
        <v>1712612441</v>
      </c>
      <c r="P7" s="26">
        <v>2000</v>
      </c>
      <c r="Q7" s="28">
        <v>19810438341</v>
      </c>
      <c r="S7" s="26">
        <v>2000</v>
      </c>
      <c r="T7" s="28">
        <f t="shared" si="2"/>
        <v>15591656119</v>
      </c>
    </row>
    <row r="8" spans="1:20" ht="15.75" x14ac:dyDescent="0.25">
      <c r="A8" s="39">
        <v>2001</v>
      </c>
      <c r="B8" s="40">
        <f t="shared" si="0"/>
        <v>1.1534933451244493</v>
      </c>
      <c r="D8" s="26">
        <v>2001</v>
      </c>
      <c r="E8" s="28">
        <v>557107392</v>
      </c>
      <c r="G8" s="26">
        <v>2001</v>
      </c>
      <c r="H8" s="28">
        <v>3711963929</v>
      </c>
      <c r="J8" s="26">
        <v>2001</v>
      </c>
      <c r="K8" s="28">
        <v>2762842232</v>
      </c>
      <c r="M8" s="26">
        <v>2001</v>
      </c>
      <c r="N8" s="28">
        <f t="shared" si="1"/>
        <v>2205734840</v>
      </c>
      <c r="P8" s="26">
        <v>2001</v>
      </c>
      <c r="Q8" s="28">
        <v>20664443225</v>
      </c>
      <c r="S8" s="26">
        <v>2001</v>
      </c>
      <c r="T8" s="28">
        <f t="shared" si="2"/>
        <v>16952479296</v>
      </c>
    </row>
    <row r="9" spans="1:20" ht="15.75" x14ac:dyDescent="0.25">
      <c r="A9" s="39">
        <v>2002</v>
      </c>
      <c r="B9" s="40">
        <f t="shared" si="0"/>
        <v>0.46346626680128794</v>
      </c>
      <c r="D9" s="26">
        <v>2002</v>
      </c>
      <c r="E9" s="28">
        <v>223736680</v>
      </c>
      <c r="G9" s="26">
        <v>2002</v>
      </c>
      <c r="H9" s="28">
        <v>3769935906</v>
      </c>
      <c r="J9" s="26">
        <v>2002</v>
      </c>
      <c r="K9" s="28">
        <v>2321936921</v>
      </c>
      <c r="M9" s="26">
        <v>2002</v>
      </c>
      <c r="N9" s="28">
        <f t="shared" si="1"/>
        <v>2098200241</v>
      </c>
      <c r="P9" s="26">
        <v>2002</v>
      </c>
      <c r="Q9" s="28">
        <v>20155516694</v>
      </c>
      <c r="S9" s="26">
        <v>2002</v>
      </c>
      <c r="T9" s="28">
        <f t="shared" si="2"/>
        <v>16385580788</v>
      </c>
    </row>
    <row r="10" spans="1:20" ht="15.75" x14ac:dyDescent="0.25">
      <c r="A10" s="39">
        <v>2003</v>
      </c>
      <c r="B10" s="40">
        <f t="shared" si="0"/>
        <v>0.33713188266035421</v>
      </c>
      <c r="D10" s="26">
        <v>2003</v>
      </c>
      <c r="E10" s="28">
        <v>140132131</v>
      </c>
      <c r="G10" s="26">
        <v>2003</v>
      </c>
      <c r="H10" s="28">
        <v>4376313037</v>
      </c>
      <c r="J10" s="26">
        <v>2003</v>
      </c>
      <c r="K10" s="28">
        <v>1923187182</v>
      </c>
      <c r="M10" s="26">
        <v>2003</v>
      </c>
      <c r="N10" s="28">
        <f t="shared" si="1"/>
        <v>1783055051</v>
      </c>
      <c r="P10" s="26">
        <v>2003</v>
      </c>
      <c r="Q10" s="28">
        <v>23149380070</v>
      </c>
      <c r="S10" s="26">
        <v>2003</v>
      </c>
      <c r="T10" s="28">
        <f t="shared" si="2"/>
        <v>18773067033</v>
      </c>
    </row>
    <row r="11" spans="1:20" ht="15.75" x14ac:dyDescent="0.25">
      <c r="A11" s="39">
        <v>2004</v>
      </c>
      <c r="B11" s="40">
        <f t="shared" si="0"/>
        <v>0.81023767602711338</v>
      </c>
      <c r="D11" s="26">
        <v>2004</v>
      </c>
      <c r="E11" s="28">
        <v>492824391</v>
      </c>
      <c r="G11" s="26">
        <v>2004</v>
      </c>
      <c r="H11" s="28">
        <v>5668396661</v>
      </c>
      <c r="J11" s="26">
        <v>2004</v>
      </c>
      <c r="K11" s="28">
        <v>3229017097</v>
      </c>
      <c r="M11" s="26">
        <v>2004</v>
      </c>
      <c r="N11" s="28">
        <f t="shared" si="1"/>
        <v>2736192706</v>
      </c>
      <c r="P11" s="26">
        <v>2004</v>
      </c>
      <c r="Q11" s="28">
        <v>31167631841</v>
      </c>
      <c r="S11" s="26">
        <v>2004</v>
      </c>
      <c r="T11" s="28">
        <f t="shared" si="2"/>
        <v>25499235180</v>
      </c>
    </row>
    <row r="12" spans="1:20" ht="15.75" x14ac:dyDescent="0.25">
      <c r="A12" s="39">
        <v>2005</v>
      </c>
      <c r="B12" s="40">
        <f t="shared" si="0"/>
        <v>0.71148821236118509</v>
      </c>
      <c r="D12" s="26">
        <v>2005</v>
      </c>
      <c r="E12" s="28">
        <v>380757582</v>
      </c>
      <c r="G12" s="26">
        <v>2005</v>
      </c>
      <c r="H12" s="28">
        <v>6172566106</v>
      </c>
      <c r="J12" s="26">
        <v>2005</v>
      </c>
      <c r="K12" s="28">
        <v>3152487968</v>
      </c>
      <c r="M12" s="26">
        <v>2005</v>
      </c>
      <c r="N12" s="28">
        <f t="shared" si="1"/>
        <v>2771730386</v>
      </c>
      <c r="P12" s="26">
        <v>2005</v>
      </c>
      <c r="Q12" s="28">
        <v>38142068890</v>
      </c>
      <c r="S12" s="26">
        <v>2005</v>
      </c>
      <c r="T12" s="28">
        <f t="shared" si="2"/>
        <v>31969502784</v>
      </c>
    </row>
    <row r="13" spans="1:20" ht="15.75" x14ac:dyDescent="0.25">
      <c r="A13" s="39">
        <v>2006</v>
      </c>
      <c r="B13" s="40">
        <f t="shared" si="0"/>
        <v>1.2275480943972772</v>
      </c>
      <c r="D13" s="26">
        <v>2006</v>
      </c>
      <c r="E13" s="28">
        <v>607157448</v>
      </c>
      <c r="G13" s="26">
        <v>2006</v>
      </c>
      <c r="H13" s="28">
        <v>7493175436</v>
      </c>
      <c r="J13" s="26">
        <v>2006</v>
      </c>
      <c r="K13" s="28">
        <v>3158616189</v>
      </c>
      <c r="M13" s="26">
        <v>2006</v>
      </c>
      <c r="N13" s="28">
        <f t="shared" si="1"/>
        <v>2551458741</v>
      </c>
      <c r="P13" s="26">
        <v>2006</v>
      </c>
      <c r="Q13" s="28">
        <v>46146926036</v>
      </c>
      <c r="S13" s="26">
        <v>2006</v>
      </c>
      <c r="T13" s="28">
        <f t="shared" si="2"/>
        <v>38653750600</v>
      </c>
    </row>
    <row r="14" spans="1:20" ht="15.75" x14ac:dyDescent="0.25">
      <c r="A14" s="39">
        <v>2007</v>
      </c>
      <c r="B14" s="40">
        <f t="shared" si="0"/>
        <v>1.0732702517353296</v>
      </c>
      <c r="D14" s="26">
        <v>2007</v>
      </c>
      <c r="E14" s="28">
        <v>876077568</v>
      </c>
      <c r="G14" s="26">
        <v>2007</v>
      </c>
      <c r="H14" s="28">
        <v>9472452834</v>
      </c>
      <c r="J14" s="26">
        <v>2007</v>
      </c>
      <c r="K14" s="28">
        <v>4517897722</v>
      </c>
      <c r="M14" s="26">
        <v>2007</v>
      </c>
      <c r="N14" s="28">
        <f t="shared" si="1"/>
        <v>3641820154</v>
      </c>
      <c r="P14" s="26">
        <v>2007</v>
      </c>
      <c r="Q14" s="28">
        <v>51734202981</v>
      </c>
      <c r="S14" s="26">
        <v>2007</v>
      </c>
      <c r="T14" s="28">
        <f t="shared" si="2"/>
        <v>42261750147</v>
      </c>
    </row>
    <row r="15" spans="1:20" ht="15.75" x14ac:dyDescent="0.25">
      <c r="A15" s="39">
        <v>2008</v>
      </c>
      <c r="B15" s="40">
        <f t="shared" si="0"/>
        <v>0.83272240796875296</v>
      </c>
      <c r="D15" s="26">
        <v>2008</v>
      </c>
      <c r="E15" s="28">
        <v>770739270</v>
      </c>
      <c r="G15" s="26">
        <v>2008</v>
      </c>
      <c r="H15" s="28">
        <v>9500693920</v>
      </c>
      <c r="J15" s="26">
        <v>2008</v>
      </c>
      <c r="K15" s="28">
        <v>5466616445</v>
      </c>
      <c r="M15" s="26">
        <v>2008</v>
      </c>
      <c r="N15" s="28">
        <f t="shared" si="1"/>
        <v>4695877175</v>
      </c>
      <c r="P15" s="26">
        <v>2008</v>
      </c>
      <c r="Q15" s="28">
        <v>57702667450</v>
      </c>
      <c r="S15" s="26">
        <v>2008</v>
      </c>
      <c r="T15" s="28">
        <f t="shared" si="2"/>
        <v>48201973530</v>
      </c>
    </row>
    <row r="16" spans="1:20" ht="15.75" x14ac:dyDescent="0.25">
      <c r="A16" s="39">
        <v>2009</v>
      </c>
      <c r="B16" s="40">
        <f t="shared" si="0"/>
        <v>2.7028823024616506</v>
      </c>
      <c r="D16" s="26">
        <v>2009</v>
      </c>
      <c r="E16" s="28">
        <v>1445076426</v>
      </c>
      <c r="G16" s="26">
        <v>2009</v>
      </c>
      <c r="H16" s="28">
        <v>7680006013</v>
      </c>
      <c r="J16" s="26">
        <v>2009</v>
      </c>
      <c r="K16" s="28">
        <v>3860758516</v>
      </c>
      <c r="M16" s="26">
        <v>2009</v>
      </c>
      <c r="N16" s="28">
        <f t="shared" si="1"/>
        <v>2415682090</v>
      </c>
      <c r="P16" s="26">
        <v>2009</v>
      </c>
      <c r="Q16" s="28">
        <v>42380659844</v>
      </c>
      <c r="S16" s="26">
        <v>2009</v>
      </c>
      <c r="T16" s="28">
        <f t="shared" si="2"/>
        <v>34700653831</v>
      </c>
    </row>
    <row r="17" spans="1:20" ht="15.75" x14ac:dyDescent="0.25">
      <c r="A17" s="39">
        <v>2010</v>
      </c>
      <c r="B17" s="40">
        <f t="shared" si="0"/>
        <v>2.5326020076099627</v>
      </c>
      <c r="D17" s="26">
        <v>2010</v>
      </c>
      <c r="E17" s="28">
        <v>1373319211</v>
      </c>
      <c r="G17" s="26">
        <v>2010</v>
      </c>
      <c r="H17" s="28">
        <v>9088940124</v>
      </c>
      <c r="J17" s="26">
        <v>2010</v>
      </c>
      <c r="K17" s="28">
        <v>3950926544</v>
      </c>
      <c r="M17" s="26">
        <v>2010</v>
      </c>
      <c r="N17" s="28">
        <f t="shared" si="1"/>
        <v>2577607333</v>
      </c>
      <c r="P17" s="26">
        <v>2010</v>
      </c>
      <c r="Q17" s="28">
        <v>52293088854</v>
      </c>
      <c r="S17" s="26">
        <v>2010</v>
      </c>
      <c r="T17" s="28">
        <f t="shared" si="2"/>
        <v>43204148730</v>
      </c>
    </row>
    <row r="18" spans="1:20" ht="15.75" x14ac:dyDescent="0.25">
      <c r="A18" s="39">
        <v>2011</v>
      </c>
      <c r="B18" s="40">
        <f t="shared" si="0"/>
        <v>1.8835640369868232</v>
      </c>
      <c r="D18" s="26">
        <v>2011</v>
      </c>
      <c r="E18" s="28">
        <v>1077276993</v>
      </c>
      <c r="G18" s="26">
        <v>2011</v>
      </c>
      <c r="H18" s="28">
        <v>10023438254</v>
      </c>
      <c r="J18" s="26">
        <v>2011</v>
      </c>
      <c r="K18" s="28">
        <v>3922890443</v>
      </c>
      <c r="M18" s="26">
        <v>2011</v>
      </c>
      <c r="N18" s="28">
        <f t="shared" si="1"/>
        <v>2845613450</v>
      </c>
      <c r="P18" s="26">
        <v>2011</v>
      </c>
      <c r="Q18" s="28">
        <v>59894157214</v>
      </c>
      <c r="S18" s="26">
        <v>2011</v>
      </c>
      <c r="T18" s="28">
        <f t="shared" si="2"/>
        <v>49870718960</v>
      </c>
    </row>
    <row r="19" spans="1:20" ht="15.75" x14ac:dyDescent="0.25">
      <c r="A19" s="42">
        <v>2012</v>
      </c>
      <c r="B19" s="40">
        <f t="shared" si="0"/>
        <v>2.4166615698650791</v>
      </c>
      <c r="D19" s="26">
        <v>2012</v>
      </c>
      <c r="E19" s="28">
        <v>1502429505</v>
      </c>
      <c r="G19" s="26">
        <v>2012</v>
      </c>
      <c r="H19" s="28">
        <v>10022552131</v>
      </c>
      <c r="J19" s="26">
        <v>2012</v>
      </c>
      <c r="K19" s="28">
        <v>4562175554</v>
      </c>
      <c r="M19" s="26">
        <v>2012</v>
      </c>
      <c r="N19" s="28">
        <f t="shared" si="1"/>
        <v>3059746049</v>
      </c>
      <c r="P19" s="26">
        <v>2012</v>
      </c>
      <c r="Q19" s="28">
        <v>59349635679</v>
      </c>
      <c r="S19" s="26">
        <v>2012</v>
      </c>
      <c r="T19" s="28">
        <f t="shared" si="2"/>
        <v>49327083548</v>
      </c>
    </row>
    <row r="20" spans="1:20" ht="15.75" x14ac:dyDescent="0.25">
      <c r="A20" s="43">
        <v>2013</v>
      </c>
      <c r="B20" s="40">
        <f t="shared" si="0"/>
        <v>1.6814849926352811</v>
      </c>
      <c r="D20" s="26">
        <v>2013</v>
      </c>
      <c r="E20" s="28">
        <v>916146511</v>
      </c>
      <c r="G20" s="26">
        <v>2013</v>
      </c>
      <c r="H20" s="28">
        <v>8990914212</v>
      </c>
      <c r="J20" s="26">
        <v>2013</v>
      </c>
      <c r="K20" s="28">
        <v>3775327380</v>
      </c>
      <c r="M20" s="26">
        <v>2013</v>
      </c>
      <c r="N20" s="28">
        <f t="shared" si="1"/>
        <v>2859180869</v>
      </c>
      <c r="P20" s="26">
        <v>2013</v>
      </c>
      <c r="Q20" s="28">
        <v>56172610060</v>
      </c>
      <c r="S20" s="26">
        <v>2013</v>
      </c>
      <c r="T20" s="28">
        <f t="shared" si="2"/>
        <v>47181695848</v>
      </c>
    </row>
    <row r="21" spans="1:20" ht="15.75" x14ac:dyDescent="0.25">
      <c r="A21" s="44">
        <v>2014</v>
      </c>
      <c r="B21" s="40">
        <f t="shared" si="0"/>
        <v>1.0290726530547161</v>
      </c>
      <c r="D21" s="26">
        <v>2014</v>
      </c>
      <c r="E21" s="28">
        <v>534306111</v>
      </c>
      <c r="G21" s="26">
        <v>2014</v>
      </c>
      <c r="H21" s="28">
        <v>7879075191</v>
      </c>
      <c r="J21" s="26">
        <v>2014</v>
      </c>
      <c r="K21" s="28">
        <v>3406050836</v>
      </c>
      <c r="M21" s="26">
        <v>2014</v>
      </c>
      <c r="N21" s="28">
        <f t="shared" si="1"/>
        <v>2871744725</v>
      </c>
      <c r="P21" s="26">
        <v>2014</v>
      </c>
      <c r="Q21" s="28">
        <v>51458046351</v>
      </c>
      <c r="S21" s="26">
        <v>2014</v>
      </c>
      <c r="T21" s="28">
        <f t="shared" si="2"/>
        <v>43578971160</v>
      </c>
    </row>
    <row r="22" spans="1:20" ht="15.75" x14ac:dyDescent="0.25">
      <c r="A22" s="44">
        <v>2015</v>
      </c>
      <c r="B22" s="40">
        <f t="shared" si="0"/>
        <v>0.61467512874115637</v>
      </c>
      <c r="D22" s="26">
        <v>2015</v>
      </c>
      <c r="E22" s="28">
        <v>328124063</v>
      </c>
      <c r="G22" s="26">
        <v>2015</v>
      </c>
      <c r="H22" s="28">
        <v>6259351041</v>
      </c>
      <c r="J22" s="26">
        <v>2015</v>
      </c>
      <c r="K22" s="28">
        <v>3681139880</v>
      </c>
      <c r="M22" s="26">
        <v>2015</v>
      </c>
      <c r="N22" s="28">
        <f t="shared" si="1"/>
        <v>3353015817</v>
      </c>
      <c r="P22" s="26">
        <v>2015</v>
      </c>
      <c r="Q22" s="28">
        <v>45575635720</v>
      </c>
      <c r="S22" s="26">
        <v>2015</v>
      </c>
      <c r="T22" s="28">
        <f t="shared" si="2"/>
        <v>39316284679</v>
      </c>
    </row>
    <row r="23" spans="1:20" ht="15.75" x14ac:dyDescent="0.25">
      <c r="A23" s="46">
        <v>2016</v>
      </c>
      <c r="B23" s="47">
        <f t="shared" si="0"/>
        <v>0.51901069696886115</v>
      </c>
      <c r="D23" s="26">
        <v>2016</v>
      </c>
      <c r="E23" s="28">
        <v>276494345</v>
      </c>
      <c r="G23" s="26">
        <v>2016</v>
      </c>
      <c r="H23" s="28">
        <v>5779929531</v>
      </c>
      <c r="J23" s="26">
        <v>2016</v>
      </c>
      <c r="K23" s="28">
        <v>4002545485</v>
      </c>
      <c r="M23" s="26">
        <v>2016</v>
      </c>
      <c r="N23" s="28">
        <f t="shared" si="1"/>
        <v>3726051140</v>
      </c>
      <c r="P23" s="26">
        <v>2016</v>
      </c>
      <c r="Q23" s="28">
        <v>46205988985</v>
      </c>
      <c r="S23" s="26">
        <v>2016</v>
      </c>
      <c r="T23" s="28">
        <f t="shared" si="2"/>
        <v>40426059454</v>
      </c>
    </row>
  </sheetData>
  <mergeCells count="12">
    <mergeCell ref="P2:Q2"/>
    <mergeCell ref="S2:T2"/>
    <mergeCell ref="D1:E1"/>
    <mergeCell ref="G1:H1"/>
    <mergeCell ref="J1:K1"/>
    <mergeCell ref="M1:N1"/>
    <mergeCell ref="S1:T1"/>
    <mergeCell ref="A2:B2"/>
    <mergeCell ref="D2:E2"/>
    <mergeCell ref="G2:H2"/>
    <mergeCell ref="J2:K2"/>
    <mergeCell ref="M2:N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0" sqref="B10"/>
    </sheetView>
  </sheetViews>
  <sheetFormatPr defaultRowHeight="15" x14ac:dyDescent="0.25"/>
  <cols>
    <col min="1" max="1" width="30.85546875" bestFit="1" customWidth="1"/>
    <col min="2" max="2" width="13.7109375" customWidth="1"/>
    <col min="3" max="3" width="11.28515625" customWidth="1"/>
    <col min="4" max="4" width="11.140625" bestFit="1" customWidth="1"/>
  </cols>
  <sheetData>
    <row r="1" spans="1:4" x14ac:dyDescent="0.25">
      <c r="A1" t="s">
        <v>285</v>
      </c>
    </row>
    <row r="2" spans="1:4" ht="38.25" x14ac:dyDescent="0.25">
      <c r="A2" s="72" t="s">
        <v>286</v>
      </c>
      <c r="B2" s="73" t="s">
        <v>287</v>
      </c>
      <c r="C2" s="73" t="s">
        <v>288</v>
      </c>
      <c r="D2" s="72" t="s">
        <v>289</v>
      </c>
    </row>
    <row r="3" spans="1:4" x14ac:dyDescent="0.25">
      <c r="A3" s="74" t="s">
        <v>290</v>
      </c>
      <c r="B3" s="74">
        <v>-2.5908859999999998</v>
      </c>
      <c r="C3" s="74">
        <v>-1.904935</v>
      </c>
      <c r="D3" s="74">
        <v>-3.42</v>
      </c>
    </row>
    <row r="4" spans="1:4" x14ac:dyDescent="0.25">
      <c r="A4" s="74" t="s">
        <v>291</v>
      </c>
      <c r="B4" s="74">
        <v>-1.532608</v>
      </c>
      <c r="C4" s="74">
        <v>-2.354028</v>
      </c>
      <c r="D4" s="74">
        <v>-2.87</v>
      </c>
    </row>
    <row r="5" spans="1:4" x14ac:dyDescent="0.25">
      <c r="A5" s="74" t="s">
        <v>292</v>
      </c>
      <c r="B5" s="74">
        <v>-0.67641499999999999</v>
      </c>
      <c r="C5" s="74">
        <v>0.58024900000000001</v>
      </c>
      <c r="D5" s="74">
        <v>-1.94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Gráfico1</vt:lpstr>
      <vt:lpstr>Tabela1</vt:lpstr>
      <vt:lpstr>Tabela2</vt:lpstr>
      <vt:lpstr>Gráfico2</vt:lpstr>
      <vt:lpstr>Gráfico3</vt:lpstr>
      <vt:lpstr>Gráfico4</vt:lpstr>
      <vt:lpstr>Gráfico5</vt:lpstr>
      <vt:lpstr>Gráfico6</vt:lpstr>
      <vt:lpstr>Tabela3</vt:lpstr>
      <vt:lpstr>Tabela4</vt:lpstr>
      <vt:lpstr>Tabela5</vt:lpstr>
      <vt:lpstr>Tabela6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Leite</dc:creator>
  <cp:lastModifiedBy>Patrick Leite</cp:lastModifiedBy>
  <dcterms:created xsi:type="dcterms:W3CDTF">2018-03-06T00:36:31Z</dcterms:created>
  <dcterms:modified xsi:type="dcterms:W3CDTF">2018-03-06T00:53:33Z</dcterms:modified>
</cp:coreProperties>
</file>